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21" firstSheet="1" activeTab="12"/>
  </bookViews>
  <sheets>
    <sheet name="BCJVAVU" sheetId="50" state="veryHidden" r:id="rId1"/>
    <sheet name="总" sheetId="52" r:id="rId2"/>
    <sheet name="目录" sheetId="111" r:id="rId3"/>
    <sheet name="一般公共预算" sheetId="39" r:id="rId4"/>
    <sheet name="全区收入" sheetId="1" r:id="rId5"/>
    <sheet name="全区支出" sheetId="2" r:id="rId6"/>
    <sheet name="区级收入" sheetId="3" r:id="rId7"/>
    <sheet name="区级支出" sheetId="4" r:id="rId8"/>
    <sheet name="功能明细（2021年预计执行）" sheetId="53" r:id="rId9"/>
    <sheet name="功能明细（2022年预算）" sheetId="96" r:id="rId10"/>
    <sheet name="政府经济科目" sheetId="54" r:id="rId11"/>
    <sheet name="区对镇转移支付" sheetId="110" r:id="rId12"/>
    <sheet name="转移支付明细表" sheetId="60" r:id="rId13"/>
    <sheet name="一般债务" sheetId="57" r:id="rId14"/>
    <sheet name="政府性基金预算" sheetId="40" r:id="rId15"/>
    <sheet name="8全区收入" sheetId="17" r:id="rId16"/>
    <sheet name="9全区支出" sheetId="19" r:id="rId17"/>
    <sheet name="区本级收入" sheetId="105" r:id="rId18"/>
    <sheet name="区本级支出" sheetId="104" r:id="rId19"/>
    <sheet name="区级支出明细" sheetId="119" r:id="rId20"/>
    <sheet name="基金转移支付" sheetId="81" r:id="rId21"/>
    <sheet name="基金转移支付明细表" sheetId="112" r:id="rId22"/>
    <sheet name="专项债务" sheetId="58" r:id="rId23"/>
    <sheet name="社会保险基金预算" sheetId="93" r:id="rId24"/>
    <sheet name="收入" sheetId="86" r:id="rId25"/>
    <sheet name="支出" sheetId="87" r:id="rId26"/>
    <sheet name="收入 区本级" sheetId="115" r:id="rId27"/>
    <sheet name="支出 区本级" sheetId="114" r:id="rId28"/>
    <sheet name="国有资本经营预算" sheetId="94" r:id="rId29"/>
    <sheet name="收入　" sheetId="88" r:id="rId30"/>
    <sheet name="支出　　" sheetId="95" r:id="rId31"/>
    <sheet name="收入　 (区本级)" sheetId="106" r:id="rId32"/>
    <sheet name="支出（区本级）" sheetId="107" r:id="rId33"/>
    <sheet name="区本级明细" sheetId="118" r:id="rId34"/>
    <sheet name="国有资本经营预算转移支付" sheetId="102" r:id="rId35"/>
    <sheet name="国有资本经营预算转移支付明细表" sheetId="108" r:id="rId36"/>
    <sheet name="政府债务" sheetId="116" r:id="rId37"/>
    <sheet name="债务还本付息情况" sheetId="117" r:id="rId38"/>
  </sheets>
  <externalReferences>
    <externalReference r:id="rId39"/>
  </externalReferences>
  <definedNames>
    <definedName name="_xlnm._FilterDatabase" localSheetId="12" hidden="1">转移支付明细表!$C$1:$C$374</definedName>
    <definedName name="_xlnm.Print_Titles" localSheetId="15">'8全区收入'!$1:$4</definedName>
    <definedName name="_xlnm.Print_Titles" localSheetId="8">'功能明细（2021年预计执行）'!$1:$3</definedName>
    <definedName name="_xlnm.Print_Titles" localSheetId="10">政府经济科目!$1:$3</definedName>
    <definedName name="_xlnm.Print_Titles" localSheetId="7">区级支出!$1:$4</definedName>
    <definedName name="_xlnm.Print_Titles" localSheetId="5">全区支出!$1:$4</definedName>
    <definedName name="_xlnm.Print_Titles" localSheetId="12">转移支付明细表!$1:$3</definedName>
    <definedName name="_xlnm.Print_Titles" localSheetId="24">收入!$1:$4</definedName>
    <definedName name="_xlnm.Print_Titles" localSheetId="25">支出!$1:$4</definedName>
    <definedName name="_xlnm.Print_Titles" localSheetId="29">'收入　'!$1:$4</definedName>
    <definedName name="_xlnm.Print_Titles" localSheetId="30">'支出　　'!$1:$4</definedName>
    <definedName name="_xlnm.Print_Titles" localSheetId="9">'功能明细（2022年预算）'!$1:$3</definedName>
    <definedName name="_xlnm.Print_Titles" localSheetId="17">区本级收入!$1:$4</definedName>
    <definedName name="_xlnm.Print_Titles" localSheetId="31">'收入　 (区本级)'!$1:$4</definedName>
    <definedName name="_xlnm.Print_Titles" localSheetId="32">'支出（区本级）'!$1:$4</definedName>
    <definedName name="_xlnm.Print_Titles" localSheetId="27">'支出 区本级'!$1:$4</definedName>
    <definedName name="_xlnm.Print_Titles" localSheetId="26">'收入 区本级'!$1:$4</definedName>
  </definedNames>
  <calcPr calcId="144525"/>
</workbook>
</file>

<file path=xl/sharedStrings.xml><?xml version="1.0" encoding="utf-8"?>
<sst xmlns="http://schemas.openxmlformats.org/spreadsheetml/2006/main" count="2576" uniqueCount="1402">
  <si>
    <t>2022年津南区政府预算公开表</t>
  </si>
  <si>
    <t>目录</t>
  </si>
  <si>
    <t>一、一般公共预算</t>
  </si>
  <si>
    <t>1.天津市津南区全区2021年一般公共收入预算执行情况和2022年一般公共预算收入预算表</t>
  </si>
  <si>
    <t>2.天津市津南全区2021年一般公共支出预算执行情况和2022年支出预算表</t>
  </si>
  <si>
    <t>3.天津市津南区区级2021年一般公共收入预算执行情
况和2022年一般公共预算收入预算表</t>
  </si>
  <si>
    <t>4.天津市津南区区级2021年一般公共支出预算预计执行情况和2022年支出预算表</t>
  </si>
  <si>
    <t>5.天津市津南区区本级2021年一般公共支出预算预计执行情况预算功能分类明细表</t>
  </si>
  <si>
    <t>6.天津市津南区区本级2022年一般公共支出预算功能分类明细表</t>
  </si>
  <si>
    <t>7.天津市津南区本级2022年政府经济科目支出
预算明细表</t>
  </si>
  <si>
    <t>8.天津市津南区2021年区对镇税收分享和一般公共预算转移支付执行及2022年预算表</t>
  </si>
  <si>
    <t>9.天津市津南区区对镇2022年一般预算转移支付预算情况表</t>
  </si>
  <si>
    <t>10.天津市津南区2021年政府一般债务情况表</t>
  </si>
  <si>
    <t>二、政府性基金预算</t>
  </si>
  <si>
    <t>11.天津市津南区2021年政府性基金收入预算执行情况和2022年收入预算表</t>
  </si>
  <si>
    <t>12.天津市津南区2021年政府性基金支出预算执行情况和2022年支出预算表</t>
  </si>
  <si>
    <t>13.天津市津南区区级2021年政府性基金收入预算执行情况和2022年收入预算表</t>
  </si>
  <si>
    <t>14.天津市津南区区级2021年政府性基金支出预算执行情况和2022年支出预算表</t>
  </si>
  <si>
    <t>15.天津市津南区2021年区对镇政府性基金转移支付执行情况及2022年预算情况表</t>
  </si>
  <si>
    <t>16.天津市津南区区对镇2022年政府性基金预算转移支付预算情况表</t>
  </si>
  <si>
    <t>17.天津市津南区2021年政府专项债务情况表</t>
  </si>
  <si>
    <t>三、社会保险基金预算</t>
  </si>
  <si>
    <t>18.天津市津南区2021年社会保险基金收入预算执行情况和2022年收入预算表</t>
  </si>
  <si>
    <t>19.天津市津南区2021年社会保险基金支出预算执行情况和2022年支出预算表</t>
  </si>
  <si>
    <t>20.天津市津南区区级2021年社会保险基金收入预算执行情况和2022年收入预算表</t>
  </si>
  <si>
    <t>21.天津市津南区区级2021年社会保险基金支出预算执行情况和2022年支出预算表</t>
  </si>
  <si>
    <t>四、国有资本经营预算</t>
  </si>
  <si>
    <t>22.天津市津南区2021年国有资本经营收入预算执行情况和2022年收入预算表</t>
  </si>
  <si>
    <t>23.天津市津南区2021年国有资本经营支出预算执行情况和2022年支出预算表</t>
  </si>
  <si>
    <t>24.天津市津南区区本级2021年国有资本经营收入预算执行情况和2022年收入预算表</t>
  </si>
  <si>
    <t>25.天津市津南区区本级2021年国有资本经营收入预算执行情况和2022年收入预算表</t>
  </si>
  <si>
    <t>26.津南区2021年区本级国有资本经营预计执行和2022年预算功能分类明细表</t>
  </si>
  <si>
    <t>27.天津市津南区2021年对街乡镇国有资本经营预算转移支付执行情况和2022年预算表</t>
  </si>
  <si>
    <t>28.天津市津南区区对镇2022年国有资本经营预算转移支付预算情况表</t>
  </si>
  <si>
    <t>五、政府债务</t>
  </si>
  <si>
    <t>29.津南区2021年政府债务发行及还本付息情况表</t>
  </si>
  <si>
    <t>一般公共预算</t>
  </si>
  <si>
    <t>天津市津南区全区2021年一般公共收入预算执行情
况和2022年一般公共预算收入预算表</t>
  </si>
  <si>
    <t>单位：万元</t>
  </si>
  <si>
    <t>项           目</t>
  </si>
  <si>
    <t>2021年</t>
  </si>
  <si>
    <t>2022年</t>
  </si>
  <si>
    <t>预   算</t>
  </si>
  <si>
    <t>调整预算</t>
  </si>
  <si>
    <t>预算执行</t>
  </si>
  <si>
    <t>执行为调
整预算％</t>
  </si>
  <si>
    <t>执行为2020
年决算％</t>
  </si>
  <si>
    <t>预算为2021
年执行％</t>
  </si>
  <si>
    <t>一 般 公 共 收 入 合 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</si>
  <si>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</si>
  <si>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</si>
  <si>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</si>
  <si>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</si>
  <si>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</si>
  <si>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</si>
  <si>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</si>
  <si>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</si>
  <si>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</si>
  <si>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</si>
  <si>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</si>
  <si>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</si>
  <si>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</si>
  <si>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</si>
  <si>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</si>
  <si>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</si>
  <si>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</si>
  <si>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</si>
  <si>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</si>
  <si>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</si>
  <si>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</si>
  <si>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</si>
  <si>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t>
  </si>
  <si>
    <t>加：市级税收返还收入</t>
  </si>
  <si>
    <t xml:space="preserve">    市级转移支付收入</t>
  </si>
  <si>
    <t xml:space="preserve">    上年结余收入</t>
  </si>
  <si>
    <t xml:space="preserve">    调入调出资金等</t>
  </si>
  <si>
    <t xml:space="preserve">    一般债务转贷收入</t>
  </si>
  <si>
    <t xml:space="preserve">  置换和再融资一般债券转贷收入</t>
  </si>
  <si>
    <t xml:space="preserve">    调入预算稳定调节基金</t>
  </si>
  <si>
    <t>一 般 公 共 收 入 总 计</t>
  </si>
  <si>
    <t>☆没有的项目本年没有数据。</t>
  </si>
  <si>
    <t>天津市津南全区2021年一般公共支出预算执行情况和2022年支出预算表</t>
  </si>
  <si>
    <t>2021年预算预计执行</t>
  </si>
  <si>
    <t>预算预计执行</t>
  </si>
  <si>
    <t>执行为调整预算％</t>
  </si>
  <si>
    <t>执行为2020年决算％</t>
  </si>
  <si>
    <t>预算为2021
年预计执行％</t>
  </si>
  <si>
    <t>一 般 公 共 支 出 合 计</t>
  </si>
  <si>
    <t>一般公共服务支出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</si>
  <si>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</si>
  <si>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</si>
  <si>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</si>
  <si>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</si>
  <si>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</si>
  <si>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</si>
  <si>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</si>
  <si>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</si>
  <si>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</si>
  <si>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</si>
  <si>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</si>
  <si>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</si>
  <si>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</si>
  <si>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</si>
  <si>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</si>
  <si>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</si>
  <si>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</si>
  <si>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</si>
  <si>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其他支出</t>
  </si>
  <si>
    <t>预备费</t>
  </si>
  <si>
    <t>债务付息支出</t>
  </si>
  <si>
    <t>债务发行费用支出</t>
  </si>
  <si>
    <t xml:space="preserve">   加：上解支出</t>
  </si>
  <si>
    <t xml:space="preserve">          一般债务还本支出</t>
  </si>
  <si>
    <t xml:space="preserve">         增设预算稳定调节基金</t>
  </si>
  <si>
    <t>一 般 公 共 支 出 总 计</t>
  </si>
  <si>
    <t>减：一般公共支出总计</t>
  </si>
  <si>
    <t>一 般 公 共 结 余</t>
  </si>
  <si>
    <t>结转项目资金</t>
  </si>
  <si>
    <t>天津市津南区区级2021年一般公共收入预算执行情
况和2022年一般公共预算收入预算表</t>
  </si>
  <si>
    <t>天津市津南区区级2021年一般公共支出预算预计执行情况和2022年支出预算表</t>
  </si>
  <si>
    <t>镇级支出</t>
  </si>
  <si>
    <t>天津市津南区区本级2021年一般公共支出预算预计执行情况预算功能分类明细表</t>
  </si>
  <si>
    <t>功能科目</t>
  </si>
  <si>
    <t>2021年调整预算</t>
  </si>
  <si>
    <r>
      <rPr>
        <sz val="10"/>
        <rFont val="Arial"/>
        <charset val="0"/>
      </rPr>
      <t>2021</t>
    </r>
    <r>
      <rPr>
        <sz val="10"/>
        <rFont val="宋体"/>
        <charset val="134"/>
      </rPr>
      <t>年预算执行</t>
    </r>
  </si>
  <si>
    <t>一般公共预算支出合计</t>
  </si>
  <si>
    <t xml:space="preserve">  一般公共服务支出</t>
  </si>
  <si>
    <t xml:space="preserve">    人大事务</t>
  </si>
  <si>
    <t xml:space="preserve">      行政运行</t>
  </si>
  <si>
    <t xml:space="preserve">      人大会议</t>
  </si>
  <si>
    <t xml:space="preserve">      代表工作</t>
  </si>
  <si>
    <t xml:space="preserve">    政协事务</t>
  </si>
  <si>
    <t xml:space="preserve">      政协会议</t>
  </si>
  <si>
    <t xml:space="preserve">      其他政协事务支出</t>
  </si>
  <si>
    <t xml:space="preserve">    政府办公厅(室)及相关机构事务</t>
  </si>
  <si>
    <t xml:space="preserve">      一般行政管理事务</t>
  </si>
  <si>
    <t xml:space="preserve">      机关服务</t>
  </si>
  <si>
    <t xml:space="preserve">      信访事务</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</si>
  <si>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</si>
  <si>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</si>
  <si>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</si>
  <si>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</si>
  <si>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</si>
  <si>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专项普查活动</t>
  </si>
  <si>
    <t xml:space="preserve">      统计抽样调查</t>
  </si>
  <si>
    <t xml:space="preserve">    财政事务</t>
  </si>
  <si>
    <t xml:space="preserve">      其他财政事务支出</t>
  </si>
  <si>
    <t xml:space="preserve">    税收事务</t>
  </si>
  <si>
    <t xml:space="preserve">    审计事务</t>
  </si>
  <si>
    <t xml:space="preserve">      信息化建设</t>
  </si>
  <si>
    <t xml:space="preserve">    纪检监察事务</t>
  </si>
  <si>
    <t xml:space="preserve">      其他纪检监察事务支出</t>
  </si>
  <si>
    <t xml:space="preserve">    商贸事务</t>
  </si>
  <si>
    <t xml:space="preserve">      招商引资</t>
  </si>
  <si>
    <t xml:space="preserve">    知识产权事务</t>
  </si>
  <si>
    <t xml:space="preserve">      知识产权宏观管理</t>
  </si>
  <si>
    <t xml:space="preserve">      其他知识产权事务支出</t>
  </si>
  <si>
    <t xml:space="preserve">    民族事务</t>
  </si>
  <si>
    <t xml:space="preserve">      其他民族事务支出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</si>
  <si>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</si>
  <si>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</si>
  <si>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</si>
  <si>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</si>
  <si>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</si>
  <si>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</si>
  <si>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</si>
  <si>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</si>
  <si>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</si>
  <si>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</si>
  <si>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</si>
  <si>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</si>
  <si>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</si>
  <si>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</si>
  <si>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</si>
  <si>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</si>
  <si>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</si>
  <si>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</si>
  <si>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</si>
  <si>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</si>
  <si>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</si>
  <si>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</si>
  <si>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</si>
  <si>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</si>
  <si>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</si>
  <si>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</si>
  <si>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</si>
  <si>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</si>
  <si>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</si>
  <si>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其他市场监督管理事务</t>
  </si>
  <si>
    <t xml:space="preserve">    其他一般公共服务支出</t>
  </si>
  <si>
    <t xml:space="preserve">      其他一般公共服务支出</t>
  </si>
  <si>
    <t xml:space="preserve">  公共安全支出</t>
  </si>
  <si>
    <t xml:space="preserve">    武装警察部队</t>
  </si>
  <si>
    <t xml:space="preserve">      其他武装警察部队支出</t>
  </si>
  <si>
    <t xml:space="preserve">    公安</t>
  </si>
  <si>
    <t xml:space="preserve">      其他公安支出</t>
  </si>
  <si>
    <t xml:space="preserve">    国家安全</t>
  </si>
  <si>
    <t xml:space="preserve">      安全业务</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</si>
  <si>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</si>
  <si>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</si>
  <si>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</si>
  <si>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</si>
  <si>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</si>
  <si>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</si>
  <si>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</si>
  <si>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法制建设</t>
  </si>
  <si>
    <t xml:space="preserve">    国家保密</t>
  </si>
  <si>
    <t xml:space="preserve">      其他国家保密支出</t>
  </si>
  <si>
    <t xml:space="preserve">  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</si>
  <si>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</si>
  <si>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</si>
  <si>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</si>
  <si>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</si>
  <si>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</si>
  <si>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</si>
  <si>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</si>
  <si>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</si>
  <si>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</si>
  <si>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高等职业教育</t>
  </si>
  <si>
    <t xml:space="preserve">      其他职业教育支出</t>
  </si>
  <si>
    <t xml:space="preserve">    特殊教育</t>
  </si>
  <si>
    <t xml:space="preserve">      特殊学校教育</t>
  </si>
  <si>
    <t xml:space="preserve">    进修及培训</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</si>
  <si>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</si>
  <si>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</si>
  <si>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</si>
  <si>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</si>
  <si>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</si>
  <si>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</si>
  <si>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 xml:space="preserve">  科学技术支出</t>
  </si>
  <si>
    <t xml:space="preserve">    科学技术管理事务</t>
  </si>
  <si>
    <t xml:space="preserve">    技术研究与开发</t>
  </si>
  <si>
    <t xml:space="preserve">      科技成果转化与扩散</t>
  </si>
  <si>
    <t xml:space="preserve">      其他技术研究与开发支出</t>
  </si>
  <si>
    <t xml:space="preserve">    科技条件与服务</t>
  </si>
  <si>
    <t xml:space="preserve">      机构运行</t>
  </si>
  <si>
    <t xml:space="preserve">      技术创新服务体系</t>
  </si>
  <si>
    <t xml:space="preserve">    科学技术普及</t>
  </si>
  <si>
    <t xml:space="preserve">      科普活动</t>
  </si>
  <si>
    <t xml:space="preserve">      青少年科技活动</t>
  </si>
  <si>
    <t xml:space="preserve">      其他科学技术普及支出</t>
  </si>
  <si>
    <t xml:space="preserve">    其他科学技术支出</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</si>
  <si>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</si>
  <si>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</si>
  <si>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</si>
  <si>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</si>
  <si>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</si>
  <si>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</si>
  <si>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文化和旅游交流与合作</t>
  </si>
  <si>
    <t xml:space="preserve">      文化和旅游市场管理</t>
  </si>
  <si>
    <t xml:space="preserve">      文化和旅游管理事务</t>
  </si>
  <si>
    <t xml:space="preserve">      其他文化和旅游支出</t>
  </si>
  <si>
    <t xml:space="preserve">    文物</t>
  </si>
  <si>
    <t xml:space="preserve">      文物保护</t>
  </si>
  <si>
    <t xml:space="preserve">    体育</t>
  </si>
  <si>
    <t xml:space="preserve">      体育竞赛</t>
  </si>
  <si>
    <t xml:space="preserve">      群众体育</t>
  </si>
  <si>
    <t xml:space="preserve">      其他体育支出</t>
  </si>
  <si>
    <t xml:space="preserve">    广播电视</t>
  </si>
  <si>
    <t xml:space="preserve">      广播电视事务</t>
  </si>
  <si>
    <t xml:space="preserve">      其他广播电视支出</t>
  </si>
  <si>
    <t xml:space="preserve">    其他文化旅游体育与传媒支出</t>
  </si>
  <si>
    <t xml:space="preserve">      其他文化旅游体育与传媒支出</t>
  </si>
  <si>
    <t xml:space="preserve">  社会保障和就业支出</t>
  </si>
  <si>
    <t xml:space="preserve">    人力资源和社会保障管理事务</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</si>
  <si>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</si>
  <si>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</si>
  <si>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</si>
  <si>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</si>
  <si>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</si>
  <si>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</si>
  <si>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</si>
  <si>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</si>
  <si>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机关事业单位基本养老保险缴费支出</t>
  </si>
  <si>
    <t xml:space="preserve">      机关事业单位职业年金缴费支出</t>
  </si>
  <si>
    <t xml:space="preserve">      对机关事业单位基本养老保险基金的补助</t>
  </si>
  <si>
    <t xml:space="preserve">    就业补助</t>
  </si>
  <si>
    <t xml:space="preserve">      就业创业服务补贴</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</si>
  <si>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</si>
  <si>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</si>
  <si>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</si>
  <si>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</si>
  <si>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</si>
  <si>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</si>
  <si>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</si>
  <si>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</si>
  <si>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其他优抚支出</t>
  </si>
  <si>
    <t xml:space="preserve">    退役安置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</si>
  <si>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</si>
  <si>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</si>
  <si>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</si>
  <si>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</si>
  <si>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</si>
  <si>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儿童福利</t>
  </si>
  <si>
    <t xml:space="preserve">      老年福利</t>
  </si>
  <si>
    <t xml:space="preserve">      殡葬</t>
  </si>
  <si>
    <t xml:space="preserve">      社会福利事业单位</t>
  </si>
  <si>
    <t xml:space="preserve">      养老服务</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</si>
  <si>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</si>
  <si>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</si>
  <si>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</si>
  <si>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</si>
  <si>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</si>
  <si>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</si>
  <si>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</si>
  <si>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</si>
  <si>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</si>
  <si>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</si>
  <si>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</si>
  <si>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</si>
  <si>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</si>
  <si>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</si>
  <si>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</si>
  <si>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</si>
  <si>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</si>
  <si>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</si>
  <si>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</si>
  <si>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</si>
  <si>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</si>
  <si>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</si>
  <si>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</si>
  <si>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</si>
  <si>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</si>
  <si>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</si>
  <si>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</si>
  <si>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</si>
  <si>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</si>
  <si>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</si>
  <si>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</si>
  <si>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</si>
  <si>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</si>
  <si>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</si>
  <si>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</si>
  <si>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</si>
  <si>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</si>
  <si>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</si>
  <si>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</si>
  <si>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</si>
  <si>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</si>
  <si>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</si>
  <si>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</si>
  <si>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</si>
  <si>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</si>
  <si>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</si>
  <si>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</si>
  <si>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</si>
  <si>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</si>
  <si>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</si>
  <si>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</si>
  <si>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</si>
  <si>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</si>
  <si>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</si>
  <si>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</si>
  <si>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</si>
  <si>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</si>
  <si>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</si>
  <si>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</si>
  <si>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</si>
  <si>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</si>
  <si>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</si>
  <si>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</si>
  <si>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环境保护法规、规划及标准</t>
  </si>
  <si>
    <t xml:space="preserve">      生态环境保护行政许可</t>
  </si>
  <si>
    <t xml:space="preserve">    环境监测与监察</t>
  </si>
  <si>
    <t xml:space="preserve">      其他环境监测与监察支出</t>
  </si>
  <si>
    <t xml:space="preserve">    污染防治</t>
  </si>
  <si>
    <t xml:space="preserve">      大气</t>
  </si>
  <si>
    <t xml:space="preserve">      水体</t>
  </si>
  <si>
    <t xml:space="preserve">      噪声</t>
  </si>
  <si>
    <t xml:space="preserve">      固体废弃物与化学品</t>
  </si>
  <si>
    <t xml:space="preserve">      其他污染防治支出</t>
  </si>
  <si>
    <t xml:space="preserve">    自然生态保护</t>
  </si>
  <si>
    <t xml:space="preserve">      生态保护</t>
  </si>
  <si>
    <t xml:space="preserve">    污染减排</t>
  </si>
  <si>
    <t xml:space="preserve">      生态环境监测与信息</t>
  </si>
  <si>
    <t xml:space="preserve">      生态环境执法监察</t>
  </si>
  <si>
    <t xml:space="preserve">  城乡社区支出</t>
  </si>
  <si>
    <t xml:space="preserve">    城乡社区管理事务</t>
  </si>
  <si>
    <t xml:space="preserve">      城管执法</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</si>
  <si>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</si>
  <si>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</si>
  <si>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</si>
  <si>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</si>
  <si>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</si>
  <si>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</si>
  <si>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</si>
  <si>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</si>
  <si>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</si>
  <si>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</si>
  <si>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</si>
  <si>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</si>
  <si>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</si>
  <si>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</si>
  <si>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</si>
  <si>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</si>
  <si>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防灾救灾</t>
  </si>
  <si>
    <t xml:space="preserve">      稳定农民收入补贴</t>
  </si>
  <si>
    <t xml:space="preserve">      农业生产发展</t>
  </si>
  <si>
    <t xml:space="preserve">      农村合作经济</t>
  </si>
  <si>
    <t xml:space="preserve">      农业资源保护修复与利用</t>
  </si>
  <si>
    <t xml:space="preserve">      成品油价格改革对渔业的补贴</t>
  </si>
  <si>
    <t xml:space="preserve">      其他农业农村支出</t>
  </si>
  <si>
    <t xml:space="preserve">    林业和草原</t>
  </si>
  <si>
    <t xml:space="preserve">      森林资源培育</t>
  </si>
  <si>
    <t xml:space="preserve">      林业草原防灾减灾</t>
  </si>
  <si>
    <t xml:space="preserve">    水利</t>
  </si>
  <si>
    <t xml:space="preserve">      水利行业业务管理</t>
  </si>
  <si>
    <t xml:space="preserve">      水利工程建设</t>
  </si>
  <si>
    <t xml:space="preserve">      水利前期工作</t>
  </si>
  <si>
    <t xml:space="preserve">      水土保持</t>
  </si>
  <si>
    <t xml:space="preserve">      水资源节约管理与保护</t>
  </si>
  <si>
    <t xml:space="preserve">      水质监测</t>
  </si>
  <si>
    <t xml:space="preserve">      防汛</t>
  </si>
  <si>
    <t xml:space="preserve">      江河湖库水系综合整治</t>
  </si>
  <si>
    <t xml:space="preserve">      水利安全监督</t>
  </si>
  <si>
    <t xml:space="preserve">      其他水利支出</t>
  </si>
  <si>
    <t xml:space="preserve">    扶贫</t>
  </si>
  <si>
    <t xml:space="preserve">      其他扶贫支出</t>
  </si>
  <si>
    <t xml:space="preserve">    农村综合改革</t>
  </si>
  <si>
    <t xml:space="preserve">      对村级公益事业建设的补助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</si>
  <si>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</si>
  <si>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</si>
  <si>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</si>
  <si>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</si>
  <si>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</si>
  <si>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</si>
  <si>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交通运输支出</t>
  </si>
  <si>
    <t xml:space="preserve">    公路水路运输</t>
  </si>
  <si>
    <t xml:space="preserve">      公路养护</t>
  </si>
  <si>
    <t xml:space="preserve">      公路运输管理</t>
  </si>
  <si>
    <t xml:space="preserve">      其他公路水路运输支出</t>
  </si>
  <si>
    <t xml:space="preserve">    车辆购置税支出</t>
  </si>
  <si>
    <t xml:space="preserve">      车辆购置税用于农村公路建设支出</t>
  </si>
  <si>
    <t xml:space="preserve">  资源勘探工业信息等支出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</si>
  <si>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</si>
  <si>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</si>
  <si>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</si>
  <si>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</si>
  <si>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</si>
  <si>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</si>
  <si>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技术改造支出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</si>
  <si>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</si>
  <si>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</si>
  <si>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</si>
  <si>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</si>
  <si>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</si>
  <si>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</si>
  <si>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</si>
  <si>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</si>
  <si>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金融部门行政支出</t>
  </si>
  <si>
    <t xml:space="preserve">    金融部门监管支出</t>
  </si>
  <si>
    <t xml:space="preserve">      金融稽查与案件处理</t>
  </si>
  <si>
    <t xml:space="preserve">  援助其他地区支出</t>
  </si>
  <si>
    <t xml:space="preserve">    一般公共服务</t>
  </si>
  <si>
    <t xml:space="preserve">    医疗卫生</t>
  </si>
  <si>
    <t xml:space="preserve">  自然资源海洋气象等支出</t>
  </si>
  <si>
    <t xml:space="preserve">    自然资源事务</t>
  </si>
  <si>
    <t xml:space="preserve">      自然资源规划及管理</t>
  </si>
  <si>
    <t xml:space="preserve">      其他自然资源事务支出</t>
  </si>
  <si>
    <t xml:space="preserve">    气象事务</t>
  </si>
  <si>
    <t xml:space="preserve">      气象事业机构</t>
  </si>
  <si>
    <t xml:space="preserve">      气象探测</t>
  </si>
  <si>
    <t xml:space="preserve">      气象服务</t>
  </si>
  <si>
    <t xml:space="preserve">  住房保障支出</t>
  </si>
  <si>
    <t xml:space="preserve">    保障性安居工程支出</t>
  </si>
  <si>
    <t xml:space="preserve">      公共租赁住房</t>
  </si>
  <si>
    <t xml:space="preserve">      老旧小区改造</t>
  </si>
  <si>
    <t xml:space="preserve">      住房租赁市场发展</t>
  </si>
  <si>
    <t xml:space="preserve">    住房改革支出</t>
  </si>
  <si>
    <t xml:space="preserve">      住房公积金</t>
  </si>
  <si>
    <t xml:space="preserve">  粮油物资储备支出</t>
  </si>
  <si>
    <t xml:space="preserve">    粮油物资事务</t>
  </si>
  <si>
    <t xml:space="preserve">      粮食风险基金</t>
  </si>
  <si>
    <t xml:space="preserve">      其他粮油物资事务支出</t>
  </si>
  <si>
    <t xml:space="preserve">    粮油储备</t>
  </si>
  <si>
    <t xml:space="preserve">      储备粮(油)库建设</t>
  </si>
  <si>
    <t xml:space="preserve">    重要商品储备</t>
  </si>
  <si>
    <t xml:space="preserve">      其他重要商品储备支出</t>
  </si>
  <si>
    <t xml:space="preserve">  灾害防治及应急管理支出</t>
  </si>
  <si>
    <t xml:space="preserve">    应急管理事务</t>
  </si>
  <si>
    <t xml:space="preserve">      灾害风险防治</t>
  </si>
  <si>
    <t xml:space="preserve">      安全监管</t>
  </si>
  <si>
    <t xml:space="preserve">      安全生产基础</t>
  </si>
  <si>
    <t xml:space="preserve">      其他应急管理支出</t>
  </si>
  <si>
    <t xml:space="preserve">    消防事务</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</si>
  <si>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</si>
  <si>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</si>
  <si>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</si>
  <si>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</si>
  <si>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</si>
  <si>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</si>
  <si>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</si>
  <si>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</si>
  <si>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天津市津南区区本级2022年一般公共支出预算功能分类明细表</t>
  </si>
  <si>
    <t>预算</t>
  </si>
  <si>
    <t>合计</t>
  </si>
  <si>
    <t>201-一般公共服务支出</t>
  </si>
  <si>
    <t xml:space="preserve">    20101-人大事务</t>
  </si>
  <si>
    <t xml:space="preserve">        2010101-行政运行</t>
  </si>
  <si>
    <t xml:space="preserve">        2010103-机关服务</t>
  </si>
  <si>
    <t xml:space="preserve">        2010104-人大会议</t>
  </si>
  <si>
    <t xml:space="preserve">        2010108-代表工作</t>
  </si>
  <si>
    <t xml:space="preserve">        2010199-其他人大事务支出</t>
  </si>
  <si>
    <t xml:space="preserve">    20102-政协事务</t>
  </si>
  <si>
    <t xml:space="preserve">        2010201-行政运行</t>
  </si>
  <si>
    <t xml:space="preserve">        2010204-政协会议</t>
  </si>
  <si>
    <t xml:space="preserve">        2010299-其他政协事务支出</t>
  </si>
  <si>
    <t xml:space="preserve">    20103-政府办公厅（室）及相关机构事务</t>
  </si>
  <si>
    <t xml:space="preserve">        2010301-行政运行</t>
  </si>
  <si>
    <t xml:space="preserve">        2010302-一般行政管理事务</t>
  </si>
  <si>
    <t xml:space="preserve">        2010303-机关服务</t>
  </si>
  <si>
    <t xml:space="preserve">        2010308-信访事务</t>
  </si>
  <si>
    <t xml:space="preserve">        2010350-事业运行</t>
  </si>
  <si>
    <t xml:space="preserve">        2010399-其他政府办公厅（室）及相关机构事务支出</t>
  </si>
  <si>
    <t xml:space="preserve">    20104-发展与改革事务</t>
  </si>
  <si>
    <t xml:space="preserve">        2010401-行政运行</t>
  </si>
  <si>
    <t xml:space="preserve">        2010450-事业运行</t>
  </si>
  <si>
    <t xml:space="preserve">        2010499-其他发展与改革事务支出</t>
  </si>
  <si>
    <t xml:space="preserve">    20105-统计信息事务</t>
  </si>
  <si>
    <t xml:space="preserve">        2010501-行政运行</t>
  </si>
  <si>
    <t xml:space="preserve">        2010502-一般行政管理事务</t>
  </si>
  <si>
    <t xml:space="preserve">        2010507-专项普查活动</t>
  </si>
  <si>
    <t xml:space="preserve">        2010508-统计抽样调查</t>
  </si>
  <si>
    <t xml:space="preserve">    20106-财政事务</t>
  </si>
  <si>
    <t xml:space="preserve">        2010601-行政运行</t>
  </si>
  <si>
    <t xml:space="preserve">        2010650-事业运行</t>
  </si>
  <si>
    <t xml:space="preserve">    20107-税收事务</t>
  </si>
  <si>
    <t xml:space="preserve">        2010702-一般行政管理事务</t>
  </si>
  <si>
    <t xml:space="preserve">    20108-审计事务</t>
  </si>
  <si>
    <t xml:space="preserve">        2010801-行政运行</t>
  </si>
  <si>
    <t xml:space="preserve">        2010806-信息化建设</t>
  </si>
  <si>
    <t xml:space="preserve">    20111-纪检监察事务</t>
  </si>
  <si>
    <t xml:space="preserve">        2011101-行政运行</t>
  </si>
  <si>
    <t xml:space="preserve">        2011199-其他纪检监察事务支出</t>
  </si>
  <si>
    <t xml:space="preserve">    20113-商贸事务</t>
  </si>
  <si>
    <t xml:space="preserve">        2011301-行政运行</t>
  </si>
  <si>
    <t xml:space="preserve">        2011308-招商引资</t>
  </si>
  <si>
    <t xml:space="preserve">        2011350-事业运行</t>
  </si>
  <si>
    <t xml:space="preserve">    20126-档案事务</t>
  </si>
  <si>
    <t xml:space="preserve">        2012601-行政运行</t>
  </si>
  <si>
    <t xml:space="preserve">        2012604-档案馆</t>
  </si>
  <si>
    <t xml:space="preserve">    20128-民主党派及工商联事务</t>
  </si>
  <si>
    <t xml:space="preserve">        2012801-行政运行</t>
  </si>
  <si>
    <t xml:space="preserve">        2012899-其他民主党派及工商联事务支出</t>
  </si>
  <si>
    <t xml:space="preserve">    20129-群众团体事务</t>
  </si>
  <si>
    <t xml:space="preserve">        2012901-行政运行</t>
  </si>
  <si>
    <t xml:space="preserve">        2012950-事业运行</t>
  </si>
  <si>
    <t xml:space="preserve">        2012999-其他群众团体事务支出</t>
  </si>
  <si>
    <t xml:space="preserve">    20131-党委办公厅（室）及相关机构事务</t>
  </si>
  <si>
    <t xml:space="preserve">        2013101-行政运行</t>
  </si>
  <si>
    <t xml:space="preserve">        2013105-专项业务</t>
  </si>
  <si>
    <t xml:space="preserve">        2013150-事业运行</t>
  </si>
  <si>
    <t xml:space="preserve">        2013199-其他党委办公厅（室）及相关机构事务支出</t>
  </si>
  <si>
    <t xml:space="preserve">    20132-组织事务</t>
  </si>
  <si>
    <t xml:space="preserve">        2013201-行政运行</t>
  </si>
  <si>
    <t xml:space="preserve">        2013204-公务员事务</t>
  </si>
  <si>
    <t xml:space="preserve">        2013299-其他组织事务支出</t>
  </si>
  <si>
    <t xml:space="preserve">    20133-宣传事务</t>
  </si>
  <si>
    <t xml:space="preserve">        2013301-行政运行</t>
  </si>
  <si>
    <t xml:space="preserve">        2013399-其他宣传事务支出</t>
  </si>
  <si>
    <t xml:space="preserve">    20134-统战事务</t>
  </si>
  <si>
    <t xml:space="preserve">        2013401-行政运行</t>
  </si>
  <si>
    <t xml:space="preserve">        2013499-其他统战事务支出</t>
  </si>
  <si>
    <t xml:space="preserve">    20136-其他共产党事务支出</t>
  </si>
  <si>
    <t xml:space="preserve">        2013601-行政运行</t>
  </si>
  <si>
    <t xml:space="preserve">        2013602-一般行政管理事务</t>
  </si>
  <si>
    <t xml:space="preserve">        2013699-其他共产党事务支出</t>
  </si>
  <si>
    <t xml:space="preserve">    20137-网信事务</t>
  </si>
  <si>
    <t xml:space="preserve">        2013701-行政运行</t>
  </si>
  <si>
    <t xml:space="preserve">        2013750-事业运行</t>
  </si>
  <si>
    <t xml:space="preserve">        2013799-其他网信事务支出</t>
  </si>
  <si>
    <t xml:space="preserve">    20138-市场监督管理事务</t>
  </si>
  <si>
    <t xml:space="preserve">        2013801-行政运行</t>
  </si>
  <si>
    <t xml:space="preserve">        2013804-市场主体管理</t>
  </si>
  <si>
    <t xml:space="preserve">        2013805-市场秩序执法</t>
  </si>
  <si>
    <t xml:space="preserve">        2013810-质量基础</t>
  </si>
  <si>
    <t xml:space="preserve">        2013812-药品事务</t>
  </si>
  <si>
    <t xml:space="preserve">        2013813-医疗器械事务</t>
  </si>
  <si>
    <t xml:space="preserve">        2013814-化妆品事务</t>
  </si>
  <si>
    <t xml:space="preserve">        2013815-质量安全监管</t>
  </si>
  <si>
    <t xml:space="preserve">        2013816-食品安全监管</t>
  </si>
  <si>
    <t xml:space="preserve">        2013850-事业运行</t>
  </si>
  <si>
    <t xml:space="preserve">        2013899-其他市场监督管理事务</t>
  </si>
  <si>
    <t>204-公共安全支出</t>
  </si>
  <si>
    <t xml:space="preserve">    20402-公安</t>
  </si>
  <si>
    <t xml:space="preserve">        2040201-行政运行</t>
  </si>
  <si>
    <t xml:space="preserve">        2040299-其他公安支出</t>
  </si>
  <si>
    <t xml:space="preserve">    20405-法院</t>
  </si>
  <si>
    <t xml:space="preserve">        2040599-其他法院支出</t>
  </si>
  <si>
    <t xml:space="preserve">    20406-司法</t>
  </si>
  <si>
    <t xml:space="preserve">        2040601-行政运行</t>
  </si>
  <si>
    <t xml:space="preserve">        2040604-基层司法业务</t>
  </si>
  <si>
    <t xml:space="preserve">        2040605-普法宣传</t>
  </si>
  <si>
    <t xml:space="preserve">        2040607-公共法律服务</t>
  </si>
  <si>
    <t xml:space="preserve">        2040610-社区矫正</t>
  </si>
  <si>
    <t xml:space="preserve">        2040612-法治建设</t>
  </si>
  <si>
    <t xml:space="preserve">        2040650-事业运行</t>
  </si>
  <si>
    <t xml:space="preserve">        2040699-其他司法支出</t>
  </si>
  <si>
    <t>205-教育支出</t>
  </si>
  <si>
    <t xml:space="preserve">    20501-教育管理事务</t>
  </si>
  <si>
    <t xml:space="preserve">        2050101-行政运行</t>
  </si>
  <si>
    <t xml:space="preserve">    20502-普通教育</t>
  </si>
  <si>
    <t xml:space="preserve">        2050201-学前教育</t>
  </si>
  <si>
    <t xml:space="preserve">        2050202-小学教育</t>
  </si>
  <si>
    <t xml:space="preserve">        2050203-初中教育</t>
  </si>
  <si>
    <t xml:space="preserve">        2050204-高中教育</t>
  </si>
  <si>
    <t xml:space="preserve">        2050205-高等教育</t>
  </si>
  <si>
    <t xml:space="preserve">        2050299-其他普通教育支出</t>
  </si>
  <si>
    <t xml:space="preserve">    20503-职业教育</t>
  </si>
  <si>
    <t xml:space="preserve">        2050302-中等职业教育</t>
  </si>
  <si>
    <t xml:space="preserve">        2050305-高等职业教育</t>
  </si>
  <si>
    <t xml:space="preserve">    20507-特殊教育</t>
  </si>
  <si>
    <t xml:space="preserve">        2050701-特殊学校教育</t>
  </si>
  <si>
    <t xml:space="preserve">    20508-进修及培训</t>
  </si>
  <si>
    <t xml:space="preserve">        2050802-干部教育</t>
  </si>
  <si>
    <t xml:space="preserve">    20509-教育费附加安排的支出</t>
  </si>
  <si>
    <t xml:space="preserve">        2050999-其他教育费附加安排的支出</t>
  </si>
  <si>
    <t xml:space="preserve">    206-科学技术支出</t>
  </si>
  <si>
    <t xml:space="preserve">    20601-科学技术管理事务</t>
  </si>
  <si>
    <t xml:space="preserve">        2060101-行政运行</t>
  </si>
  <si>
    <t xml:space="preserve">    20604-技术研究与开发</t>
  </si>
  <si>
    <t xml:space="preserve">        2060404-科技成果转化与扩散</t>
  </si>
  <si>
    <t xml:space="preserve">        2060499-其他技术研究与开发支出</t>
  </si>
  <si>
    <t xml:space="preserve">    20605-科技条件与服务</t>
  </si>
  <si>
    <t xml:space="preserve">        2060501-机构运行</t>
  </si>
  <si>
    <t xml:space="preserve">        2060599-其他科技条件与服务支出</t>
  </si>
  <si>
    <t xml:space="preserve">    20607-科学技术普及</t>
  </si>
  <si>
    <t xml:space="preserve">        2060702-科普活动</t>
  </si>
  <si>
    <t xml:space="preserve">    20701-文化和旅游</t>
  </si>
  <si>
    <t xml:space="preserve">        2070101-行政运行</t>
  </si>
  <si>
    <t xml:space="preserve">        2070102-一般行政管理事务</t>
  </si>
  <si>
    <t xml:space="preserve">        2070104-图书馆</t>
  </si>
  <si>
    <t xml:space="preserve">        2070105-文化展示及纪念机构</t>
  </si>
  <si>
    <t xml:space="preserve">        2070109-群众文化</t>
  </si>
  <si>
    <t xml:space="preserve">        2070112-文化和旅游市场管理</t>
  </si>
  <si>
    <t xml:space="preserve">        2070114-文化和旅游管理事务</t>
  </si>
  <si>
    <t xml:space="preserve">        2070199-其他文化和旅游支出</t>
  </si>
  <si>
    <t xml:space="preserve">    20703-体育</t>
  </si>
  <si>
    <t xml:space="preserve">        2070308-群众体育</t>
  </si>
  <si>
    <t xml:space="preserve">        2070399-其他体育支出</t>
  </si>
  <si>
    <t xml:space="preserve">    20708-广播电视</t>
  </si>
  <si>
    <t xml:space="preserve">        2070808-广播电视事务</t>
  </si>
  <si>
    <t xml:space="preserve">    20799-其他文化旅游体育与传媒支出</t>
  </si>
  <si>
    <t xml:space="preserve">        2079902-宣传文化发展专项支出</t>
  </si>
  <si>
    <t xml:space="preserve">        2079999-其他文化旅游体育与传媒支出</t>
  </si>
  <si>
    <t>208-社会保障和就业支出</t>
  </si>
  <si>
    <t xml:space="preserve">    20801-人力资源和社会保障管理事务</t>
  </si>
  <si>
    <t xml:space="preserve">        2080101-行政运行</t>
  </si>
  <si>
    <t xml:space="preserve">        2080112-劳动人事争议调解仲裁</t>
  </si>
  <si>
    <t xml:space="preserve">        2080150-事业运行</t>
  </si>
  <si>
    <t xml:space="preserve">        2080199-其他人力资源和社会保障管理事务支出</t>
  </si>
  <si>
    <t xml:space="preserve">    20802-民政管理事务</t>
  </si>
  <si>
    <t xml:space="preserve">        2080201-行政运行</t>
  </si>
  <si>
    <t xml:space="preserve">        2080206-社会组织管理</t>
  </si>
  <si>
    <t xml:space="preserve">        2080208-基层政权建设和社区治理</t>
  </si>
  <si>
    <t xml:space="preserve">        2080299-其他民政管理事务支出</t>
  </si>
  <si>
    <t xml:space="preserve">    20805-行政事业单位养老支出</t>
  </si>
  <si>
    <t xml:space="preserve">        2080502-事业单位离退休</t>
  </si>
  <si>
    <t xml:space="preserve">        2080505-机关事业单位基本养老保险缴费支出</t>
  </si>
  <si>
    <t xml:space="preserve">        2080506-机关事业单位职业年金缴费支出</t>
  </si>
  <si>
    <t xml:space="preserve">    20807-就业补助</t>
  </si>
  <si>
    <t xml:space="preserve">        2080701-就业创业服务补贴</t>
  </si>
  <si>
    <t xml:space="preserve">        2080799-其他就业补助支出</t>
  </si>
  <si>
    <t xml:space="preserve">    20808-抚恤</t>
  </si>
  <si>
    <t xml:space="preserve">        2080801-死亡抚恤</t>
  </si>
  <si>
    <t xml:space="preserve">        2080802-伤残抚恤</t>
  </si>
  <si>
    <t xml:space="preserve">        2080803-在乡复员、退伍军人生活补助</t>
  </si>
  <si>
    <t xml:space="preserve">        2080805-义务兵优待</t>
  </si>
  <si>
    <t xml:space="preserve">        2080806-农村籍退役士兵老年生活补助</t>
  </si>
  <si>
    <t xml:space="preserve">        2080899-其他优抚支出</t>
  </si>
  <si>
    <t xml:space="preserve">    20809-退役安置</t>
  </si>
  <si>
    <t xml:space="preserve">        2080901-退役士兵安置</t>
  </si>
  <si>
    <t xml:space="preserve">        2080902-军队移交政府的离退休人员安置</t>
  </si>
  <si>
    <t xml:space="preserve">        2080903-军队移交政府离退休干部管理机构</t>
  </si>
  <si>
    <t xml:space="preserve">        2080904-退役士兵管理教育</t>
  </si>
  <si>
    <t xml:space="preserve">        2080905-军队转业干部安置</t>
  </si>
  <si>
    <t xml:space="preserve">    20810-社会福利</t>
  </si>
  <si>
    <t xml:space="preserve">        2081001-儿童福利</t>
  </si>
  <si>
    <t xml:space="preserve">        2081002-老年福利</t>
  </si>
  <si>
    <t xml:space="preserve">        2081004-殡葬</t>
  </si>
  <si>
    <t xml:space="preserve">        2081005-社会福利事业单位</t>
  </si>
  <si>
    <t xml:space="preserve">    20811-残疾人事业</t>
  </si>
  <si>
    <t xml:space="preserve">        2081101-行政运行</t>
  </si>
  <si>
    <t xml:space="preserve">        2081104-残疾人康复</t>
  </si>
  <si>
    <t xml:space="preserve">        2081105-残疾人就业</t>
  </si>
  <si>
    <t xml:space="preserve">        2081107-残疾人生活和护理补贴</t>
  </si>
  <si>
    <t xml:space="preserve">        2081199-其他残疾人事业支出</t>
  </si>
  <si>
    <t xml:space="preserve">    20816-红十字事业</t>
  </si>
  <si>
    <t xml:space="preserve">        2081601-行政运行</t>
  </si>
  <si>
    <t xml:space="preserve">        2081699-其他红十字事业支出</t>
  </si>
  <si>
    <t xml:space="preserve">    20819-最低生活保障</t>
  </si>
  <si>
    <t xml:space="preserve">        2081901-城市最低生活保障金支出</t>
  </si>
  <si>
    <t xml:space="preserve">    20820-临时救助</t>
  </si>
  <si>
    <t xml:space="preserve">        2082001-临时救助支出</t>
  </si>
  <si>
    <t xml:space="preserve">        2082002-流浪乞讨人员救助支出</t>
  </si>
  <si>
    <t xml:space="preserve">    20821-特困人员救助供养</t>
  </si>
  <si>
    <t xml:space="preserve">        2082101-城市特困人员救助供养支出</t>
  </si>
  <si>
    <t xml:space="preserve">        2082102-农村特困人员救助供养支出</t>
  </si>
  <si>
    <t xml:space="preserve">    20825-其他生活救助</t>
  </si>
  <si>
    <t xml:space="preserve">        2082501-其他城市生活救助</t>
  </si>
  <si>
    <t xml:space="preserve">    20826-财政对基本养老保险基金的补助</t>
  </si>
  <si>
    <t xml:space="preserve">        2082602-财政对城乡居民基本养老保险基金的补助</t>
  </si>
  <si>
    <t xml:space="preserve">    20828-退役军人管理事务</t>
  </si>
  <si>
    <t xml:space="preserve">        2082801-行政运行</t>
  </si>
  <si>
    <t xml:space="preserve">        2082804-拥军优属</t>
  </si>
  <si>
    <t xml:space="preserve">        2082850-事业运行</t>
  </si>
  <si>
    <t xml:space="preserve">        2082899-其他退役军人事务管理支出</t>
  </si>
  <si>
    <t>210-卫生健康支出</t>
  </si>
  <si>
    <t xml:space="preserve">    21001-卫生健康管理事务</t>
  </si>
  <si>
    <t xml:space="preserve">        2100101-行政运行</t>
  </si>
  <si>
    <t xml:space="preserve">        2100199-其他卫生健康管理事务支出</t>
  </si>
  <si>
    <t xml:space="preserve">    21002-公立医院</t>
  </si>
  <si>
    <t xml:space="preserve">        2100201-综合医院</t>
  </si>
  <si>
    <t xml:space="preserve">        2100202-中医（民族）医院</t>
  </si>
  <si>
    <t xml:space="preserve">    21003-基层医疗卫生机构</t>
  </si>
  <si>
    <t xml:space="preserve">        2100301-城市社区卫生机构</t>
  </si>
  <si>
    <t xml:space="preserve">        2100302-乡镇卫生院</t>
  </si>
  <si>
    <t xml:space="preserve">    21004-公共卫生</t>
  </si>
  <si>
    <t xml:space="preserve">        2100401-疾病预防控制机构</t>
  </si>
  <si>
    <t xml:space="preserve">        2100402-卫生监督机构</t>
  </si>
  <si>
    <t xml:space="preserve">        2100403-妇幼保健机构</t>
  </si>
  <si>
    <t xml:space="preserve">        2100408-基本公共卫生服务</t>
  </si>
  <si>
    <t xml:space="preserve">        2100409-重大公共卫生服务</t>
  </si>
  <si>
    <t xml:space="preserve">        2100410-突发公共卫生事件应急处理</t>
  </si>
  <si>
    <t xml:space="preserve">        2100499-其他公共卫生支出</t>
  </si>
  <si>
    <t xml:space="preserve">    21006-中医药</t>
  </si>
  <si>
    <t xml:space="preserve">        2100601-中医（民族医）药专项</t>
  </si>
  <si>
    <t xml:space="preserve">        2100699-其他中医药支出</t>
  </si>
  <si>
    <t xml:space="preserve">    21007-计划生育事务</t>
  </si>
  <si>
    <t xml:space="preserve">        2100717-计划生育服务</t>
  </si>
  <si>
    <t xml:space="preserve">    21011-行政事业单位医疗</t>
  </si>
  <si>
    <t xml:space="preserve">        2101101-行政单位医疗</t>
  </si>
  <si>
    <t xml:space="preserve">        2101102-事业单位医疗</t>
  </si>
  <si>
    <t xml:space="preserve">        2101103-公务员医疗补助</t>
  </si>
  <si>
    <t xml:space="preserve">        2101199-其他行政事业单位医疗支出</t>
  </si>
  <si>
    <t xml:space="preserve">    21012-财政对基本医疗保险基金的补助</t>
  </si>
  <si>
    <t xml:space="preserve">        2101202-财政对城乡居民基本医疗保险基金的补助</t>
  </si>
  <si>
    <t xml:space="preserve">    21013-医疗救助</t>
  </si>
  <si>
    <t xml:space="preserve">        2101301-城乡医疗救助</t>
  </si>
  <si>
    <t xml:space="preserve">    21014-优抚对象医疗</t>
  </si>
  <si>
    <t xml:space="preserve">        2101401-优抚对象医疗补助</t>
  </si>
  <si>
    <t xml:space="preserve">    21015-医疗保障管理事务</t>
  </si>
  <si>
    <t xml:space="preserve">        2101501-行政运行</t>
  </si>
  <si>
    <t xml:space="preserve">        2101550-事业运行</t>
  </si>
  <si>
    <t xml:space="preserve">        2101599-其他医疗保障管理事务支出</t>
  </si>
  <si>
    <t xml:space="preserve">    21099-其他卫生健康支出</t>
  </si>
  <si>
    <t xml:space="preserve">        2109999-其他卫生健康支出</t>
  </si>
  <si>
    <t xml:space="preserve">    21101-节能环保事务</t>
  </si>
  <si>
    <t xml:space="preserve">        2110101-行政运行</t>
  </si>
  <si>
    <t xml:space="preserve">        2110104-生态环境保护宣传</t>
  </si>
  <si>
    <t xml:space="preserve">        2110105-环境保护法规、规划及标准</t>
  </si>
  <si>
    <t xml:space="preserve">        2110107-生态环境保护行政许可</t>
  </si>
  <si>
    <t xml:space="preserve">        2110108-应对气候变化管理事务</t>
  </si>
  <si>
    <t xml:space="preserve">        2110199-其他环境保护管理事务支出</t>
  </si>
  <si>
    <t xml:space="preserve">    21102-环境监测与监察</t>
  </si>
  <si>
    <t xml:space="preserve">        2110299-其他环境监测与监察支出</t>
  </si>
  <si>
    <t xml:space="preserve">    21103-污染防治</t>
  </si>
  <si>
    <t xml:space="preserve">        2110301-大气</t>
  </si>
  <si>
    <t xml:space="preserve">        2110302-水体</t>
  </si>
  <si>
    <t xml:space="preserve">        2110303-噪声</t>
  </si>
  <si>
    <t xml:space="preserve">        2110304-固体废弃物与化学品</t>
  </si>
  <si>
    <t xml:space="preserve">        2110306-辐射</t>
  </si>
  <si>
    <t xml:space="preserve">        2110307-土壤</t>
  </si>
  <si>
    <t xml:space="preserve">    21111-污染减排</t>
  </si>
  <si>
    <t xml:space="preserve">        2111101-生态环境监测与信息</t>
  </si>
  <si>
    <t xml:space="preserve">        2111102-生态环境执法监察</t>
  </si>
  <si>
    <t xml:space="preserve">        2111199-其他污染减排支出</t>
  </si>
  <si>
    <t>212-城乡社区支出</t>
  </si>
  <si>
    <t xml:space="preserve">    21201-城乡社区管理事务</t>
  </si>
  <si>
    <t xml:space="preserve">        2120101-行政运行</t>
  </si>
  <si>
    <t xml:space="preserve">        2120104-城管执法</t>
  </si>
  <si>
    <t xml:space="preserve">        2120199-其他城乡社区管理事务支出</t>
  </si>
  <si>
    <t xml:space="preserve">    21203-城乡社区公共设施</t>
  </si>
  <si>
    <t xml:space="preserve">        2120303-小城镇基础设施建设</t>
  </si>
  <si>
    <t xml:space="preserve">        2120399-其他城乡社区公共设施支出</t>
  </si>
  <si>
    <t xml:space="preserve">    21205-城乡社区环境卫生</t>
  </si>
  <si>
    <t xml:space="preserve">        2120501-城乡社区环境卫生</t>
  </si>
  <si>
    <t xml:space="preserve">    21206-建设市场管理与监督</t>
  </si>
  <si>
    <t xml:space="preserve">        2120601-建设市场管理与监督</t>
  </si>
  <si>
    <t xml:space="preserve">    21299-其他城乡社区支出</t>
  </si>
  <si>
    <t xml:space="preserve">        2129999-其他城乡社区支出</t>
  </si>
  <si>
    <t xml:space="preserve">    213-农林水支出</t>
  </si>
  <si>
    <t xml:space="preserve">    21301-农业农村</t>
  </si>
  <si>
    <t xml:space="preserve">        2130101-行政运行</t>
  </si>
  <si>
    <t xml:space="preserve">        2130104-事业运行</t>
  </si>
  <si>
    <t xml:space="preserve">        2130106-科技转化与推广服务</t>
  </si>
  <si>
    <t xml:space="preserve">        2130108-病虫害控制</t>
  </si>
  <si>
    <t xml:space="preserve">        2130109-农产品质量安全</t>
  </si>
  <si>
    <t xml:space="preserve">        2130110-执法监管</t>
  </si>
  <si>
    <t xml:space="preserve">        2130119-防灾救灾</t>
  </si>
  <si>
    <t xml:space="preserve">        2130122-农业生产发展</t>
  </si>
  <si>
    <t xml:space="preserve">        2130126-农村社会事业</t>
  </si>
  <si>
    <t xml:space="preserve">        2130135-农业资源保护修复与利用</t>
  </si>
  <si>
    <t xml:space="preserve">        2130148-渔业发展</t>
  </si>
  <si>
    <t xml:space="preserve">        2130153-农田建设</t>
  </si>
  <si>
    <t xml:space="preserve">        2130199-其他农业农村支出</t>
  </si>
  <si>
    <t xml:space="preserve">    21302-林业和草原</t>
  </si>
  <si>
    <t xml:space="preserve">        2130205-森林资源培育</t>
  </si>
  <si>
    <t xml:space="preserve">        2130227-贷款贴息</t>
  </si>
  <si>
    <t xml:space="preserve">    21303-水利</t>
  </si>
  <si>
    <t xml:space="preserve">        2130301-行政运行</t>
  </si>
  <si>
    <t xml:space="preserve">        2130304-水利行业业务管理</t>
  </si>
  <si>
    <t xml:space="preserve">        2130305-水利工程建设</t>
  </si>
  <si>
    <t xml:space="preserve">        2130306-水利工程运行与维护</t>
  </si>
  <si>
    <t xml:space="preserve">        2130308-水利前期工作</t>
  </si>
  <si>
    <t xml:space="preserve">        2130310-水土保持</t>
  </si>
  <si>
    <t xml:space="preserve">        2130311-水资源节约管理与保护</t>
  </si>
  <si>
    <t xml:space="preserve">        2130312-水质监测</t>
  </si>
  <si>
    <t xml:space="preserve">        2130314-防汛</t>
  </si>
  <si>
    <t xml:space="preserve">        2130319-江河湖库水系综合整治</t>
  </si>
  <si>
    <t xml:space="preserve">        2130321-大中型水库移民后期扶持专项支出</t>
  </si>
  <si>
    <t xml:space="preserve">        2130322-水利安全监督</t>
  </si>
  <si>
    <t xml:space="preserve">        2130335-农村人畜饮水</t>
  </si>
  <si>
    <t xml:space="preserve">        2130399-其他水利支出</t>
  </si>
  <si>
    <t xml:space="preserve">    21305-巩固脱贫衔接乡村振兴</t>
  </si>
  <si>
    <t xml:space="preserve">        2130599-其他巩固脱贫衔接乡村振兴支出</t>
  </si>
  <si>
    <t xml:space="preserve">    21308-普惠金融发展支出</t>
  </si>
  <si>
    <t xml:space="preserve">        2130803-农业保险保费补贴</t>
  </si>
  <si>
    <t xml:space="preserve">        2130804-创业担保贷款贴息及奖补</t>
  </si>
  <si>
    <t xml:space="preserve">    21399-其他农林水支出</t>
  </si>
  <si>
    <t xml:space="preserve">        2139999-其他农林水支出</t>
  </si>
  <si>
    <t xml:space="preserve">  214-交通运输支出</t>
  </si>
  <si>
    <t xml:space="preserve">   21401- 公路水路运输</t>
  </si>
  <si>
    <t xml:space="preserve">        2140101-行政运行</t>
  </si>
  <si>
    <t xml:space="preserve">        2140104-公路建设</t>
  </si>
  <si>
    <t xml:space="preserve">        2140106-公路养护</t>
  </si>
  <si>
    <t xml:space="preserve">        2140112-公路运输管理</t>
  </si>
  <si>
    <t xml:space="preserve">        2140199-其他公路水路运输支出</t>
  </si>
  <si>
    <t>215-资源勘探工业信息等支出</t>
  </si>
  <si>
    <t xml:space="preserve">    21507-国有资产监管</t>
  </si>
  <si>
    <t xml:space="preserve">        2150701-行政运行</t>
  </si>
  <si>
    <t xml:space="preserve">    21508-支持中小企业发展和管理支出</t>
  </si>
  <si>
    <t xml:space="preserve">        2150899-其他支持中小企业发展和管理支出</t>
  </si>
  <si>
    <t>216-商业服务业等支出</t>
  </si>
  <si>
    <t xml:space="preserve">    21602-商业流通事务</t>
  </si>
  <si>
    <t xml:space="preserve">        2160201-行政运行</t>
  </si>
  <si>
    <t xml:space="preserve">        2160299-其他商业流通事务支出</t>
  </si>
  <si>
    <t xml:space="preserve">    21606-涉外发展服务支出</t>
  </si>
  <si>
    <t xml:space="preserve">        2160699-其他涉外发展服务支出</t>
  </si>
  <si>
    <t xml:space="preserve">    21699-其他商业服务业等支出</t>
  </si>
  <si>
    <t xml:space="preserve">        2169999-其他商业服务业等支出</t>
  </si>
  <si>
    <t>217-金融支出</t>
  </si>
  <si>
    <t xml:space="preserve">    21701-金融部门行政支出</t>
  </si>
  <si>
    <t xml:space="preserve">        2170101-行政运行</t>
  </si>
  <si>
    <t xml:space="preserve">    21702-金融部门监管支出</t>
  </si>
  <si>
    <t xml:space="preserve">        2170205-金融稽查与案件处理</t>
  </si>
  <si>
    <t xml:space="preserve">    21703-金融发展支出</t>
  </si>
  <si>
    <t xml:space="preserve">        2170302-利息费用补贴支出</t>
  </si>
  <si>
    <t>219-援助其他地区支出</t>
  </si>
  <si>
    <t xml:space="preserve">    21901-一般公共服务</t>
  </si>
  <si>
    <t xml:space="preserve">    21904-卫生健康</t>
  </si>
  <si>
    <t>220-自然资源海洋气象等支出</t>
  </si>
  <si>
    <t xml:space="preserve">    22001-自然资源事务</t>
  </si>
  <si>
    <t xml:space="preserve">        2200101-行政运行</t>
  </si>
  <si>
    <t xml:space="preserve">        2200104-自然资源规划及管理</t>
  </si>
  <si>
    <t xml:space="preserve">        2200150-事业运行</t>
  </si>
  <si>
    <t xml:space="preserve">        2200199-其他自然资源事务支出</t>
  </si>
  <si>
    <t xml:space="preserve">    22005-气象事务</t>
  </si>
  <si>
    <t xml:space="preserve">        2200504-气象事业机构</t>
  </si>
  <si>
    <t>221-住房保障支出</t>
  </si>
  <si>
    <t xml:space="preserve">    22101-保障性安居工程支出</t>
  </si>
  <si>
    <t xml:space="preserve">        2210105-农村危房改造</t>
  </si>
  <si>
    <t xml:space="preserve">        2210106-公共租赁住房</t>
  </si>
  <si>
    <t xml:space="preserve">        2210109-住房租赁市场发展</t>
  </si>
  <si>
    <t xml:space="preserve">    22102-住房改革支出</t>
  </si>
  <si>
    <t xml:space="preserve">        2210201-住房公积金</t>
  </si>
  <si>
    <t>222-粮油物资储备支出</t>
  </si>
  <si>
    <t xml:space="preserve">    22201-粮油物资事务</t>
  </si>
  <si>
    <t xml:space="preserve">        2220115-粮食风险基金</t>
  </si>
  <si>
    <t xml:space="preserve">        2220199-其他粮油物资事务支出</t>
  </si>
  <si>
    <t xml:space="preserve">    22205-重要商品储备</t>
  </si>
  <si>
    <t xml:space="preserve">        2220599-其他重要商品储备支出</t>
  </si>
  <si>
    <t>224-灾害防治及应急管理支出</t>
  </si>
  <si>
    <t xml:space="preserve">    22401-应急管理事务</t>
  </si>
  <si>
    <t xml:space="preserve">        2240101-行政运行</t>
  </si>
  <si>
    <t xml:space="preserve">        2240106-安全监管</t>
  </si>
  <si>
    <t xml:space="preserve">        2240150-事业运行</t>
  </si>
  <si>
    <t xml:space="preserve">    22402-消防救援事务</t>
  </si>
  <si>
    <t xml:space="preserve">        2240201-行政运行</t>
  </si>
  <si>
    <t>227-预备费</t>
  </si>
  <si>
    <t>229—其他支出</t>
  </si>
  <si>
    <t xml:space="preserve">    22902-年初预留</t>
  </si>
  <si>
    <t xml:space="preserve">        2290201-年初预留</t>
  </si>
  <si>
    <t>232-债务付息支出</t>
  </si>
  <si>
    <t xml:space="preserve">    23203-地方政府一般债务付息支出</t>
  </si>
  <si>
    <t xml:space="preserve">        2320301-地方政府一般债券付息支出</t>
  </si>
  <si>
    <t>天津市津南区本级2022年政府经济科目支出
预算明细表</t>
  </si>
  <si>
    <t>科目名称</t>
  </si>
  <si>
    <t>一、基本支出</t>
  </si>
  <si>
    <t>501-机关工资福利支出</t>
  </si>
  <si>
    <t xml:space="preserve">    50101-工资奖金津补贴</t>
  </si>
  <si>
    <t xml:space="preserve">    50102-社会保障缴费</t>
  </si>
  <si>
    <t xml:space="preserve">    50103-住房公积金</t>
  </si>
  <si>
    <t xml:space="preserve">    50199-其他工资福利支出</t>
  </si>
  <si>
    <t>502-机关商品和服务支出</t>
  </si>
  <si>
    <t xml:space="preserve">    50201-办公经费</t>
  </si>
  <si>
    <t xml:space="preserve">    50202-会议费</t>
  </si>
  <si>
    <t xml:space="preserve">    50203-培训费</t>
  </si>
  <si>
    <t xml:space="preserve">    50204-专用材料购置费</t>
  </si>
  <si>
    <t xml:space="preserve">    50205-委托业务费</t>
  </si>
  <si>
    <t xml:space="preserve">    50206-公务接待费</t>
  </si>
  <si>
    <t xml:space="preserve">    50208-公务用车运行维护费</t>
  </si>
  <si>
    <t xml:space="preserve">    50209-维修（护）费</t>
  </si>
  <si>
    <t xml:space="preserve">    50299-其他商品和服务支出</t>
  </si>
  <si>
    <t>503-机关资本性支出（一）</t>
  </si>
  <si>
    <t xml:space="preserve">    50306-设备购置</t>
  </si>
  <si>
    <t>505-对事业单位经常性补助</t>
  </si>
  <si>
    <t xml:space="preserve">    50501-工资福利支出</t>
  </si>
  <si>
    <t xml:space="preserve">    50502-商品和服务支出</t>
  </si>
  <si>
    <t>506-对事业单位资本性补助</t>
  </si>
  <si>
    <t xml:space="preserve">    50601-资本性支出（一）</t>
  </si>
  <si>
    <t>509-对个人和家庭的补助</t>
  </si>
  <si>
    <t xml:space="preserve">    50901-社会福利和救助</t>
  </si>
  <si>
    <t xml:space="preserve">    50905-离退休费</t>
  </si>
  <si>
    <t xml:space="preserve">    50999-其他对个人和家庭补助</t>
  </si>
  <si>
    <t>599-其他支出</t>
  </si>
  <si>
    <t xml:space="preserve">    59908-对民间非营利组织和群众性自治组织补贴</t>
  </si>
  <si>
    <t>二、项目支出</t>
  </si>
  <si>
    <t>507-对企业补助</t>
  </si>
  <si>
    <t>508-对企业资本性支出</t>
  </si>
  <si>
    <t>510-对社会保障基金补助</t>
  </si>
  <si>
    <t>511-债务利息及费用支出</t>
  </si>
  <si>
    <t>514-预备费及预留</t>
  </si>
  <si>
    <t>天津市津南区2021年区对镇税收分享和一般公共预算转移支付执行及2022年预算表</t>
  </si>
  <si>
    <t>执行</t>
  </si>
  <si>
    <t>区对镇税收分享和转移支付合计</t>
  </si>
  <si>
    <t>一、区对镇转移支付</t>
  </si>
  <si>
    <t>（一）一般性转移支付</t>
  </si>
  <si>
    <t>教育一般性转移支付支出</t>
  </si>
  <si>
    <t>社会保障和就业一般性转移支付支出</t>
  </si>
  <si>
    <t>城乡社区事务一般性转移支付支出</t>
  </si>
  <si>
    <t>卫生健康一般性转移支付支出</t>
  </si>
  <si>
    <t>其他一般转移性支付支出</t>
  </si>
  <si>
    <t>（二）专项转移支付</t>
  </si>
  <si>
    <t>教育</t>
  </si>
  <si>
    <t>-</t>
  </si>
  <si>
    <t>文化旅游体育与传媒</t>
  </si>
  <si>
    <t>社会保障和就业</t>
  </si>
  <si>
    <t>卫生健康</t>
  </si>
  <si>
    <t>节能环保</t>
  </si>
  <si>
    <t>城乡社区事务</t>
  </si>
  <si>
    <t>农林水</t>
  </si>
  <si>
    <t>交通运输</t>
  </si>
  <si>
    <t>资源勘探信息</t>
  </si>
  <si>
    <t>商业服务业</t>
  </si>
  <si>
    <t>援助其他地区</t>
  </si>
  <si>
    <t>住房保障</t>
  </si>
  <si>
    <t>灾害防治及应急管理</t>
  </si>
  <si>
    <t>二、区对镇税收返还</t>
  </si>
  <si>
    <t>增值税</t>
  </si>
  <si>
    <t>企业所得税</t>
  </si>
  <si>
    <t>个人所得税</t>
  </si>
  <si>
    <t>房产税</t>
  </si>
  <si>
    <t>印花税</t>
  </si>
  <si>
    <t>城镇土地使用税</t>
  </si>
  <si>
    <t>车船使用和牌照税</t>
  </si>
  <si>
    <t>土地增值税</t>
  </si>
  <si>
    <t>城市维护建设税</t>
  </si>
  <si>
    <t>教育费附加</t>
  </si>
  <si>
    <t>国有资本经营预算收入</t>
  </si>
  <si>
    <t>天津市津南区区对镇2022年一般预算转移支付预算情况表</t>
  </si>
  <si>
    <t>单位：元</t>
  </si>
  <si>
    <t>镇名称</t>
  </si>
  <si>
    <t>功能科目分类</t>
  </si>
  <si>
    <t>项目名称</t>
  </si>
  <si>
    <t>数额</t>
  </si>
  <si>
    <t>[805]天津市津南区咸水沽镇人民政府</t>
  </si>
  <si>
    <t>[2013105]专项业务</t>
  </si>
  <si>
    <t>老干部工作业务费(区级)</t>
  </si>
  <si>
    <t>[2070109]群众文化</t>
  </si>
  <si>
    <t>老电影放映员生活补助（区级）</t>
  </si>
  <si>
    <t>[2200106]自然资源利用与保护</t>
  </si>
  <si>
    <t>耕地保护奖补资金(区级）</t>
  </si>
  <si>
    <t>[2013299]其他组织事务支出</t>
  </si>
  <si>
    <t>“两新”组织党组织工作和活动经费（区级）</t>
  </si>
  <si>
    <t>[2130135]农业资源保护修复与利用</t>
  </si>
  <si>
    <t>秸秆综合利用（区级）</t>
  </si>
  <si>
    <t>现代公共文化服务体系建设补助资金（区级）</t>
  </si>
  <si>
    <t>[2130205]森林资源培育</t>
  </si>
  <si>
    <t>各镇租地费（区级）</t>
  </si>
  <si>
    <t>[2070808]广播电视事务</t>
  </si>
  <si>
    <t>津南时讯增印发行费(区级)</t>
  </si>
  <si>
    <t>[2013399]其他宣传事务支出</t>
  </si>
  <si>
    <t>五爱教育阵地资金（区级）</t>
  </si>
  <si>
    <t>[2013899]其他市场监督管理事务</t>
  </si>
  <si>
    <t>各镇街食品安全监控点信息员工作补贴（区级）</t>
  </si>
  <si>
    <t>社区党组织工作和活动经费（区级）</t>
  </si>
  <si>
    <t>[2050299]其他普通教育支出</t>
  </si>
  <si>
    <t>原民办代课教师教龄补贴（区级）</t>
  </si>
  <si>
    <t>[2130399]其他水利支出</t>
  </si>
  <si>
    <t>2021年第4季度-2022年1-3季度河（湖）长制以奖代补资金（二级以上河道）</t>
  </si>
  <si>
    <t>[2010699]其他财政事务支出</t>
  </si>
  <si>
    <t>天津市财政经济分析中心物业管理费（区级）</t>
  </si>
  <si>
    <t>农村专职党务工作者和“两新”组织党建工作指导员工资（区级）</t>
  </si>
  <si>
    <t>[2129999]其他城乡社区支出</t>
  </si>
  <si>
    <t>旧楼区长效管理补助资金（区级）</t>
  </si>
  <si>
    <t>[2080899]其他优抚支出</t>
  </si>
  <si>
    <t>新中国成立前入党老党员生活补助资金[结转项目]</t>
  </si>
  <si>
    <t>[2210108]老旧小区改造</t>
  </si>
  <si>
    <t>2021年咸水沽镇旧楼区综合提升改造工程[配套基础设施][结转项目]</t>
  </si>
  <si>
    <t>[2101199]其他行政事业单位医疗支出</t>
  </si>
  <si>
    <t>2022年天津市离休干部“四就近”服务经费</t>
  </si>
  <si>
    <t>[2140106]公路养护</t>
  </si>
  <si>
    <t>津南区乡村公路日常养护补助（直达）</t>
  </si>
  <si>
    <t>2022年基层公共文化服务体系建设补助-乡镇（街道）公共文化服务（上级资金）</t>
  </si>
  <si>
    <t>2022年基层公共文化服务体系建设补助-文化馆（站）免费开放（中央补助）</t>
  </si>
  <si>
    <t>[2013499]其他统战事务支出</t>
  </si>
  <si>
    <t>新的社会阶层基地建设经费</t>
  </si>
  <si>
    <t>挂职干部食宿补贴</t>
  </si>
  <si>
    <t>2022年甘肃省来区挂职干部食宿补贴</t>
  </si>
  <si>
    <t>2022年基层公共文化服务体系建设补助-社区公共文化服务（上级资金）</t>
  </si>
  <si>
    <t>2022年建国前老党员生活补贴（市级）</t>
  </si>
  <si>
    <t>2022年基层公共文化服务体系建设补助-农村公共文化服务（上级资金）</t>
  </si>
  <si>
    <t>[2101101]行政单位医疗</t>
  </si>
  <si>
    <t>离休干部医药费（区级资金）</t>
  </si>
  <si>
    <t>[2010308]信访事务</t>
  </si>
  <si>
    <t>解决疑难信访问题资金（中央）</t>
  </si>
  <si>
    <t>[2100410]突发公共卫生事件应急处理</t>
  </si>
  <si>
    <t>隔离点运行保障资金</t>
  </si>
  <si>
    <t>[2120199]其他城乡社区管理事务支出</t>
  </si>
  <si>
    <t>2021-2022年清洁取暖补贴</t>
  </si>
  <si>
    <t>区创文办专项创文引导资金</t>
  </si>
  <si>
    <t>[806]天津市津南区葛沽镇人民政府</t>
  </si>
  <si>
    <t>老干部工作业务费（区）</t>
  </si>
  <si>
    <t>老放映员生活补助</t>
  </si>
  <si>
    <t>[2130335]农村人畜饮水</t>
  </si>
  <si>
    <t>农业水价综合改革奖补资金（区级）</t>
  </si>
  <si>
    <t>[2130199]其他农业农村支出</t>
  </si>
  <si>
    <t>农村财务代理（区级）</t>
  </si>
  <si>
    <t>[2010301]行政运行</t>
  </si>
  <si>
    <t>“两新”组织党组织工作和活动经费</t>
  </si>
  <si>
    <t>津南时讯增印发行费</t>
  </si>
  <si>
    <t>[2013699]其他共产党事务支出</t>
  </si>
  <si>
    <t>铁路护路联防专职队伍工资</t>
  </si>
  <si>
    <t>[2169999]其他商业服务业等支出</t>
  </si>
  <si>
    <t>食品安全监控点信息员工作补贴（区级）</t>
  </si>
  <si>
    <t>现代公共文化服务体系建设补助资金</t>
  </si>
  <si>
    <t>秸秆综合利用</t>
  </si>
  <si>
    <t>旧楼区长效管理（区级）</t>
  </si>
  <si>
    <t>“两新”组织党建工作指导员工资（区）</t>
  </si>
  <si>
    <t>2021年第4季度-2022年1-3季度河（湖）长制以奖代补资金（二级以上河道）（区级）</t>
  </si>
  <si>
    <t>农村党务工作者工资（区级）</t>
  </si>
  <si>
    <t>耕地保护奖补资金</t>
  </si>
  <si>
    <t>葛沽镇2020年度造林绿化建设资金（区级）</t>
  </si>
  <si>
    <t>企业发展扶持资金</t>
  </si>
  <si>
    <t>葛沽镇生活污水处理服务（区级）</t>
  </si>
  <si>
    <t>基层公共文化服务体系建设补助资金-农村公共文化服务[2021年市专项结转]</t>
  </si>
  <si>
    <t>基层公共文化服务体系建设补助资金-街镇公共文化服务[2021年市专项结转]</t>
  </si>
  <si>
    <t>基层公共文化服务体系建设补助资金-街镇文体中心[文化站]免费开放[2021年市专项结转]</t>
  </si>
  <si>
    <t>基层公共文化服务体系建设补助资金-社区公共文化服务[2021年市专项结转]</t>
  </si>
  <si>
    <t>楼宇经济发展扶持资金[上年结转]</t>
  </si>
  <si>
    <t>2022年建国前老党员生活补贴</t>
  </si>
  <si>
    <t>第二批解决特殊疑难信访问题专项经费[中央]</t>
  </si>
  <si>
    <t>离休人员药费</t>
  </si>
  <si>
    <t>[807]天津市津南区小站镇人民政府</t>
  </si>
  <si>
    <t>老干部工作业务费（区级资金）</t>
  </si>
  <si>
    <t>老电影放映员生活补助（区级资金）</t>
  </si>
  <si>
    <t>“两新”组织党组织工作和活动经费（区级资金*）</t>
  </si>
  <si>
    <t>津南时讯增印发行费（区级资金）</t>
  </si>
  <si>
    <t>社区党组织工作和活动经费（区级资金*）</t>
  </si>
  <si>
    <t>农业水价综合改革奖补资金（区级资金）</t>
  </si>
  <si>
    <t>铁路护路联防专职队伍工资（区级资金）</t>
  </si>
  <si>
    <t>小站镇街食品安全监控点信息员工作补贴（区级资金）</t>
  </si>
  <si>
    <t>现代公共文化服务体系建设补助资金（区级资金）</t>
  </si>
  <si>
    <t>[2210105]农村危房改造</t>
  </si>
  <si>
    <t>2022农村危房改造项目</t>
  </si>
  <si>
    <t>选调生到村任职工作补助资金（区级资金）</t>
  </si>
  <si>
    <t>秸秆综合利用（区级资金）</t>
  </si>
  <si>
    <t>小站镇租地费（区级资金）</t>
  </si>
  <si>
    <t>原民办代课教师教龄补贴（区级资金）</t>
  </si>
  <si>
    <t>[2120501]城乡社区环境卫生</t>
  </si>
  <si>
    <t>农村环卫补助资金（区级资金+）</t>
  </si>
  <si>
    <t>2021年第4季度-2022年1-3季度河（湖）长制以奖代补资金（区级资金）</t>
  </si>
  <si>
    <t>旧楼区长效管理补助资金（区级资金）</t>
  </si>
  <si>
    <t>农村专职党务工作者和“两新”组织党建工作指导员工资（区级资金）</t>
  </si>
  <si>
    <t>[2130122]农业生产发展</t>
  </si>
  <si>
    <t>农村生活污水运维补贴、第三方考核（区级资金）</t>
  </si>
  <si>
    <t>耕地保护奖补资金（区级资金）</t>
  </si>
  <si>
    <t>[2139999]其他农林水支出</t>
  </si>
  <si>
    <t>小站镇四座农村供热锅炉运行补贴款（区级资金）</t>
  </si>
  <si>
    <t>楼宇经济发展扶持资金（区级资金）</t>
  </si>
  <si>
    <t>[2111199]其他污染减排支出</t>
  </si>
  <si>
    <t>农村地区煤改清洁能源运行补贴（区级）（区级资金）</t>
  </si>
  <si>
    <t>危房改造结转资金</t>
  </si>
  <si>
    <t>[2013602]一般行政管理事务</t>
  </si>
  <si>
    <t>铁路护路联防专职队伍工资[结转资金]</t>
  </si>
  <si>
    <t>农村居民冬季清洁能源取暖市级补贴[结转资金]</t>
  </si>
  <si>
    <t>第一次全国自然灾害综合风险普查[结转资金]</t>
  </si>
  <si>
    <t>[2140104]公路建设</t>
  </si>
  <si>
    <t>乡村公路建设补助[结转资金]</t>
  </si>
  <si>
    <t>2021年楼宇经济发展扶持资金[上年结转]</t>
  </si>
  <si>
    <t>[2119999]其他节能环保支出</t>
  </si>
  <si>
    <t>小站镇幸福供热站并网改造补助经费</t>
  </si>
  <si>
    <t>农村危房改造补助资金（中央直达资金）</t>
  </si>
  <si>
    <t>2022年新中国成立前老党员生活补贴（市级资金）</t>
  </si>
  <si>
    <t>2022年度铁路护路联防工作专项经费（市级资金）</t>
  </si>
  <si>
    <t>[2050205]高等教育</t>
  </si>
  <si>
    <t>2022年聘任期满到村任职高校毕业生学生资助（市专项）</t>
  </si>
  <si>
    <t>[2130152]对高校毕业生到基层任职补助</t>
  </si>
  <si>
    <t>2022年度选调生到村任职中央财政补助资金</t>
  </si>
  <si>
    <t>农村生活污水处理设施运维中央补贴</t>
  </si>
  <si>
    <t>农村房屋安全隐患排查整治工作经费（市级资金)</t>
  </si>
  <si>
    <t>[2130701]对村级公益事业建设的补助</t>
  </si>
  <si>
    <t>扶持壮大村集体经济（中央资金）</t>
  </si>
  <si>
    <t>[2070308]群众体育</t>
  </si>
  <si>
    <t>新建、提升农村健身广场经费</t>
  </si>
  <si>
    <t>市级自建房安全鉴定补贴资金</t>
  </si>
  <si>
    <t>原民办代课教师教龄补贴</t>
  </si>
  <si>
    <t>秸秆综合利用（中央资金）</t>
  </si>
  <si>
    <t>津南区乡村公路日常养护补助（直达资金）</t>
  </si>
  <si>
    <t>津南区乡村公路工程补助（直达资金）</t>
  </si>
  <si>
    <t>农村地区煤改清洁能源运行补贴（市级）</t>
  </si>
  <si>
    <t>[808]天津市津南区八里台镇人民政府</t>
  </si>
  <si>
    <t>社区党组织工作和活动经费</t>
  </si>
  <si>
    <t>老电影放映员生活补助</t>
  </si>
  <si>
    <t>五爱教育阵地资金</t>
  </si>
  <si>
    <t>各镇街食品安全监控点信息员工作补贴</t>
  </si>
  <si>
    <t>农业水价综合改革奖补资金</t>
  </si>
  <si>
    <t>选调生到村任职工作补助资金</t>
  </si>
  <si>
    <t>2021年度秸秆还田</t>
  </si>
  <si>
    <t>农村生活污水运维补贴、第三方考核（区级）</t>
  </si>
  <si>
    <t>农村环卫补助资金（对镇转移支付）</t>
  </si>
  <si>
    <t>农村地区煤改清洁能源运行补贴（区级）</t>
  </si>
  <si>
    <t>楼宇经济发展扶持资金</t>
  </si>
  <si>
    <t>2020年聘任期满到村任职高校毕业生国家助学贷款代偿和政府服务基层奖励金经费[2021年结转]</t>
  </si>
  <si>
    <t>2021年农村困难群众危房改造市级补助经费[市级结转]</t>
  </si>
  <si>
    <t>区乡村公路建设工程市级补助</t>
  </si>
  <si>
    <t>农村房屋安全隐患排查整治工作经费（市级资金）</t>
  </si>
  <si>
    <t>人居环境整治示范村建设</t>
  </si>
  <si>
    <t>津南区乡村公路工程补助（直达）</t>
  </si>
  <si>
    <t>2022年农作物秸秆综合利用（中央资金）</t>
  </si>
  <si>
    <t>[809]天津市津南区双港镇人民政府</t>
  </si>
  <si>
    <t>两新”组织党组织工作和活动经费（区级）</t>
  </si>
  <si>
    <t>社区党组织工作和活动经费(区级）</t>
  </si>
  <si>
    <t>五爱教育阵地资金（区级)</t>
  </si>
  <si>
    <t>旧楼区长效管理补助资金</t>
  </si>
  <si>
    <t>农村专职党务工作者和“两新”组织党建工作指导员工资</t>
  </si>
  <si>
    <t>[2150899]其他支持中小企业发展和管理支出</t>
  </si>
  <si>
    <t>2022年建国前老党员生活补贴(市级）</t>
  </si>
  <si>
    <t>[810]天津市津南区辛庄镇人民政府</t>
  </si>
  <si>
    <t>老干部活动经费（区级）</t>
  </si>
  <si>
    <t>离休干部休养款（区级）</t>
  </si>
  <si>
    <t>社区党组织工作和活动经费（区级资金）</t>
  </si>
  <si>
    <t>耕地保护奖补资金(区级资金)</t>
  </si>
  <si>
    <t>五爱教育阵地资金（区级资金）</t>
  </si>
  <si>
    <t>辛庄镇食品安全监控点信息员工作补贴（区级资金）</t>
  </si>
  <si>
    <t>现代公共文化服务体系补助（区级资金）</t>
  </si>
  <si>
    <t>2022年天津市离休干部“四就近”服务经费（市专项）</t>
  </si>
  <si>
    <t>辛庄镇乡村公路日常养护补助（直达）</t>
  </si>
  <si>
    <t>挂职干部食宿补贴（区级）</t>
  </si>
  <si>
    <t>离休干部医药费（区级）</t>
  </si>
  <si>
    <t>“以奖代补”创文引导资金</t>
  </si>
  <si>
    <t>垃圾分类市级补贴资金</t>
  </si>
  <si>
    <t>[811]天津市津南区北闸口镇人民政府</t>
  </si>
  <si>
    <t>（党建办）社区党组织工作和活动经费（区级）</t>
  </si>
  <si>
    <t>[2010350]事业运行</t>
  </si>
  <si>
    <t>2022年部门预算运转类公用经费项目</t>
  </si>
  <si>
    <t>（党建办）“两新”组织党组织工作和活动经费（区级）</t>
  </si>
  <si>
    <t>（区级）老电影放映员生活补助（党政办）</t>
  </si>
  <si>
    <t>（区级）精神文明创建工作经费（党政办）</t>
  </si>
  <si>
    <t>（安委办）各镇街食品安全监控点信息员工作补贴（区级）</t>
  </si>
  <si>
    <t>（农委）农业水价综合改革奖补资金(区级)</t>
  </si>
  <si>
    <t>2022年部门预算人员类项目</t>
  </si>
  <si>
    <t>（区级）选调生到村任职工作补助资金（党建办）</t>
  </si>
  <si>
    <t>（文化站）现代公共文化服务体系建设补助资金（区）</t>
  </si>
  <si>
    <t>（社区）旧楼区长效管理补助资金（区级）</t>
  </si>
  <si>
    <t>（农委）2021年第4季度-2022年1-3季度河（湖）长制以奖代补资金（二级以上河道）（区级）</t>
  </si>
  <si>
    <t>（成校）原民办代课教师教龄补贴（区级）</t>
  </si>
  <si>
    <t>[2080506]机关事业单位职业年金缴费支出</t>
  </si>
  <si>
    <t>[2101102]事业单位医疗</t>
  </si>
  <si>
    <t>（农委）各镇租地费（区级）</t>
  </si>
  <si>
    <t>[2210201]住房公积金</t>
  </si>
  <si>
    <t>[2080505]机关事业单位基本养老保险缴费支出</t>
  </si>
  <si>
    <t>（区级）农村专职党务工作者和“两新”组织党建工作指导员工资（党建办）</t>
  </si>
  <si>
    <t>（市容）农村环卫补助资金（对镇转移支付）（区级）</t>
  </si>
  <si>
    <t>（农委）耕地保护奖补资金（区级）</t>
  </si>
  <si>
    <t>楼宇经济发展扶持资金（区级）</t>
  </si>
  <si>
    <t>2020年农村困难群众危房改造市级补助经费[结余结转]</t>
  </si>
  <si>
    <t>2020-2021采暖期居民冬季清洁取暖市级补助资金[结余结转]</t>
  </si>
  <si>
    <t>2022年新中国成立前老党员生活补贴</t>
  </si>
  <si>
    <t>选调生到村任职工作补助资金（中央）</t>
  </si>
  <si>
    <t>农村房屋安全隐患排查整治工作经费（市级资金</t>
  </si>
  <si>
    <t>农村综合改革-扶持壮大村集体经济</t>
  </si>
  <si>
    <t>农村危房改造补助经费</t>
  </si>
  <si>
    <t>（区）原民办代课教师教龄补贴（原成校）</t>
  </si>
  <si>
    <t>[812]天津市津南区双桥河镇人民政府</t>
  </si>
  <si>
    <t>[2050499]其他成人教育支出</t>
  </si>
  <si>
    <t>“两新”组织党组织工作和活动经费（区级资金）</t>
  </si>
  <si>
    <t>津南时讯增印发行费(区级资金）</t>
  </si>
  <si>
    <t>双桥河镇食品安全监控点信息员工作补贴（区级资金）</t>
  </si>
  <si>
    <t>农业水价综合改革奖补资金(区级资金）</t>
  </si>
  <si>
    <t>秸秆综合利用(区级资金)</t>
  </si>
  <si>
    <t>2022农村危房改造项目（区级资金）</t>
  </si>
  <si>
    <t>铁路护路联防专职队伍工资(区级资金)</t>
  </si>
  <si>
    <t>津晋高速绿化造林租地费（区级）</t>
  </si>
  <si>
    <t>2021年第4季度-2022年1-3季度河（湖）长制以奖代补资金（二级以上河道）（区级资金）</t>
  </si>
  <si>
    <t>双桥河镇武警部队污水处理设备及后期运维采购项目（区级资金）</t>
  </si>
  <si>
    <t>农村地区煤改清洁能源运行补贴及项目建设（区级）</t>
  </si>
  <si>
    <t>双桥河镇武警部队外围沟渠水环境治理工程（区级资金）</t>
  </si>
  <si>
    <t>2020年农村困难群众危房改造市级补助经费[市级结转]</t>
  </si>
  <si>
    <t>第二批解决特殊疑难信访问题专项经费【中央】</t>
  </si>
  <si>
    <t>美丽乡村建设“百千工程”人居环境整治示范村建设-中央资金</t>
  </si>
  <si>
    <t>原民办代课教师教龄补贴(区级资金)</t>
  </si>
  <si>
    <t>天津市津南区2021年政府一般债务情况表</t>
  </si>
  <si>
    <t>金         额</t>
  </si>
  <si>
    <t>政府债券</t>
  </si>
  <si>
    <t>国有企事业单位债务等</t>
  </si>
  <si>
    <r>
      <rPr>
        <sz val="12"/>
        <rFont val="宋体"/>
        <charset val="134"/>
      </rPr>
      <t>一、2020</t>
    </r>
    <r>
      <rPr>
        <sz val="12"/>
        <rFont val="黑体"/>
        <charset val="134"/>
      </rPr>
      <t>年末政府一般债务余额</t>
    </r>
  </si>
  <si>
    <t>二、2021年末政府一般债务余额限额</t>
  </si>
  <si>
    <t>三、2021年政府一般债务举借额</t>
  </si>
  <si>
    <t>四、2021年政府一般债务还本额</t>
  </si>
  <si>
    <t>五、2021年末政府一般债务余额</t>
  </si>
  <si>
    <t>政府性基金预算</t>
  </si>
  <si>
    <t>天津市津南区2021年政府性基金收入预算执行情况和2022年收入预算表</t>
  </si>
  <si>
    <t>政 府 性 基 金 收 入 合 计</t>
  </si>
  <si>
    <r>
      <rPr>
        <sz val="12"/>
        <rFont val="宋体"/>
        <charset val="134"/>
      </rPr>
      <t xml:space="preserve"> </t>
    </r>
    <r>
      <rPr>
        <sz val="12"/>
        <rFont val="宋体"/>
        <charset val="134"/>
      </rPr>
      <t xml:space="preserve"> </t>
    </r>
    <r>
      <rPr>
        <sz val="12"/>
        <rFont val="宋体"/>
        <charset val="134"/>
      </rPr>
      <t>国有土地使用权出让收入</t>
    </r>
  </si>
  <si>
    <t>城市基础设施配套费收入</t>
  </si>
  <si>
    <t xml:space="preserve">  污水处理费收入</t>
  </si>
  <si>
    <t xml:space="preserve">  政 府 性 基 金 收 入 合 计</t>
  </si>
  <si>
    <t xml:space="preserve">      加：上年结余</t>
  </si>
  <si>
    <t xml:space="preserve">              转移支付</t>
  </si>
  <si>
    <t xml:space="preserve">             新增专项债券转贷</t>
  </si>
  <si>
    <t xml:space="preserve">            置换和再融资专项债券转贷收入</t>
  </si>
  <si>
    <t xml:space="preserve">            调入资金</t>
  </si>
  <si>
    <t xml:space="preserve">  政 府 性 基 金 收 入 总 计</t>
  </si>
  <si>
    <t>☆未列的科目无数据。</t>
  </si>
  <si>
    <t>天津市津南区2021年政府性基金支出预算执行情况和2022年支出预算表</t>
  </si>
  <si>
    <t>政 府 性 基 金 支 出 合 计</t>
  </si>
  <si>
    <r>
      <rPr>
        <sz val="12"/>
        <rFont val="宋体"/>
        <charset val="134"/>
      </rPr>
      <t xml:space="preserve">  …</t>
    </r>
    <r>
      <rPr>
        <sz val="12"/>
        <rFont val="宋体"/>
        <charset val="134"/>
      </rPr>
      <t>…</t>
    </r>
  </si>
  <si>
    <t xml:space="preserve">   加：债务还本支出</t>
  </si>
  <si>
    <t xml:space="preserve">       调出资金</t>
  </si>
  <si>
    <t xml:space="preserve">      转移性支出</t>
  </si>
  <si>
    <t>政 府 性 基 金 支 出 总 计</t>
  </si>
  <si>
    <t>政 府 性 基 金 收 入 总 计</t>
  </si>
  <si>
    <t>减：政府性基金支出总计</t>
  </si>
  <si>
    <t>政 府 性 基 金 结 余</t>
  </si>
  <si>
    <r>
      <rPr>
        <sz val="12"/>
        <rFont val="宋体"/>
        <charset val="134"/>
      </rPr>
      <t xml:space="preserve"> </t>
    </r>
    <r>
      <rPr>
        <sz val="12"/>
        <rFont val="宋体"/>
        <charset val="134"/>
      </rPr>
      <t xml:space="preserve"> 结转项目资金</t>
    </r>
  </si>
  <si>
    <t>天津市津南区区级2021年政府性基金收入预算执行情况和2022年收入预算表</t>
  </si>
  <si>
    <t>天津市津南区区级2021年政府性基金支出预算执行情况和2022年支出预算表</t>
  </si>
  <si>
    <t xml:space="preserve">       上解支出</t>
  </si>
  <si>
    <t>津南区2021年区级政府性基金支出预计支出和2022年预算功能分类明细表</t>
  </si>
  <si>
    <t>2021年预计执行</t>
  </si>
  <si>
    <t>2022年预算</t>
  </si>
  <si>
    <t>政府性基金预算支出合计</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</si>
  <si>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</si>
  <si>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</si>
  <si>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</si>
  <si>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</si>
  <si>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</si>
  <si>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</si>
  <si>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</si>
  <si>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</si>
  <si>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</si>
  <si>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农业生产发展支出</t>
  </si>
  <si>
    <t xml:space="preserve">      农业农村生态环境支出</t>
  </si>
  <si>
    <t xml:space="preserve">    农业土地开发资金安排的支出</t>
  </si>
  <si>
    <t xml:space="preserve">    城市基础设施配套费安排的支出</t>
  </si>
  <si>
    <t xml:space="preserve">      城市公共设施</t>
  </si>
  <si>
    <t xml:space="preserve">    污水处理费安排的支出</t>
  </si>
  <si>
    <t xml:space="preserve">      其他污水处理费安排的支出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</si>
  <si>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</si>
  <si>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</si>
  <si>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</si>
  <si>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</si>
  <si>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</si>
  <si>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</si>
  <si>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</si>
  <si>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</si>
  <si>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</si>
  <si>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</si>
  <si>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</si>
  <si>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</si>
  <si>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</si>
  <si>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</si>
  <si>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天津市津南区2021年区对镇政府性基金转移支付执行情况及2022年预算情况表</t>
  </si>
  <si>
    <t>区对街/乡/镇转移支付合计</t>
  </si>
  <si>
    <t>咸水沽</t>
  </si>
  <si>
    <t xml:space="preserve">    一、一般性转移支付</t>
  </si>
  <si>
    <t>体制性转移支付支出</t>
  </si>
  <si>
    <t xml:space="preserve">    二、专项转移支付</t>
  </si>
  <si>
    <t>葛沽</t>
  </si>
  <si>
    <t>小站</t>
  </si>
  <si>
    <t>八里台</t>
  </si>
  <si>
    <t>辛庄</t>
  </si>
  <si>
    <t>北闸口</t>
  </si>
  <si>
    <t>双港</t>
  </si>
  <si>
    <t>双桥河</t>
  </si>
  <si>
    <t>天津市津南区区对镇2022年政府性基金预算转移支付预算情况表</t>
  </si>
  <si>
    <t>备注:年初无此项预算为空表。</t>
  </si>
  <si>
    <t>天津市津南区2021年政府专项债务情况表</t>
  </si>
  <si>
    <t>一、2020年末政府专项债务余额</t>
  </si>
  <si>
    <t>二、2021年末政府专项债务余额限额</t>
  </si>
  <si>
    <t>三、2021年政府专项债务举借额</t>
  </si>
  <si>
    <t>四、2021年政府专项债务还本额</t>
  </si>
  <si>
    <t>五、2021年末政府专项债务余额</t>
  </si>
  <si>
    <t>社会保险基金预算</t>
  </si>
  <si>
    <t>（社会保险基金预算统一由市财政负责编制，本区未编制社会保险基金预算）</t>
  </si>
  <si>
    <t>天津市津南区2021年社会保险基金收入预算执行情况和2022年收入预算表</t>
  </si>
  <si>
    <t>执行为      预算％</t>
  </si>
  <si>
    <t>社 会 保 险 基 金 收 入 合 计</t>
  </si>
  <si>
    <t xml:space="preserve">    其中：保险费收入</t>
  </si>
  <si>
    <t xml:space="preserve">          财政补贴收入</t>
  </si>
  <si>
    <t xml:space="preserve">          利息收入</t>
  </si>
  <si>
    <t>一、城镇企业职工基本养老保险基金收入</t>
  </si>
  <si>
    <t>二、失业保险基金收入</t>
  </si>
  <si>
    <t>三、城镇职工基本医疗保险基金收入</t>
  </si>
  <si>
    <t>四、工伤保险基金收入</t>
  </si>
  <si>
    <r>
      <rPr>
        <sz val="12"/>
        <rFont val="宋体"/>
        <charset val="134"/>
      </rPr>
      <t>五、城镇职工生育保险基金</t>
    </r>
    <r>
      <rPr>
        <sz val="12"/>
        <color indexed="8"/>
        <rFont val="宋体"/>
        <charset val="134"/>
      </rPr>
      <t>收入</t>
    </r>
  </si>
  <si>
    <r>
      <rPr>
        <sz val="12"/>
        <rFont val="宋体"/>
        <charset val="134"/>
      </rPr>
      <t>六、城乡居民基本养老保险基金</t>
    </r>
    <r>
      <rPr>
        <sz val="12"/>
        <color indexed="8"/>
        <rFont val="宋体"/>
        <charset val="134"/>
      </rPr>
      <t>收入</t>
    </r>
  </si>
  <si>
    <r>
      <rPr>
        <sz val="12"/>
        <rFont val="宋体"/>
        <charset val="134"/>
      </rPr>
      <t>七、城乡居民基本医疗保险基金</t>
    </r>
    <r>
      <rPr>
        <sz val="12"/>
        <color indexed="8"/>
        <rFont val="宋体"/>
        <charset val="134"/>
      </rPr>
      <t>收入</t>
    </r>
  </si>
  <si>
    <t>八、机关事业单位基本养老保险基金收入</t>
  </si>
  <si>
    <t>本区无此项预算为空表。</t>
  </si>
  <si>
    <t>天津市津南区2021年社会保险基金支出预算执行情况和2022年支出预算表</t>
  </si>
  <si>
    <t>执行为2022
年决算％</t>
  </si>
  <si>
    <t>社 会 保 险 基 金 支 出 合 计</t>
  </si>
  <si>
    <t>一、城镇企业职工基本养老保险基金支出</t>
  </si>
  <si>
    <t>　　其中：基本养老金</t>
  </si>
  <si>
    <t xml:space="preserve">          丧葬抚恤补助</t>
  </si>
  <si>
    <t>二、失业保险基金支出</t>
  </si>
  <si>
    <t>　　其中：失业保险金</t>
  </si>
  <si>
    <t xml:space="preserve">          医疗补助金</t>
  </si>
  <si>
    <t xml:space="preserve">          职业培训和职业介绍补贴</t>
  </si>
  <si>
    <t xml:space="preserve">          促进就业补助</t>
  </si>
  <si>
    <t>三、城镇职工基本医疗保险基金支出</t>
  </si>
  <si>
    <t>　　其中：基本医疗保险统筹基金</t>
  </si>
  <si>
    <t xml:space="preserve">          医疗保险个人账户基金</t>
  </si>
  <si>
    <t>四、工伤保险基金支出</t>
  </si>
  <si>
    <t>　　其中：工伤保险待遇</t>
  </si>
  <si>
    <r>
      <rPr>
        <sz val="12"/>
        <rFont val="宋体"/>
        <charset val="134"/>
      </rPr>
      <t>五、城镇职工生育保险基金</t>
    </r>
    <r>
      <rPr>
        <sz val="12"/>
        <color indexed="8"/>
        <rFont val="宋体"/>
        <charset val="134"/>
      </rPr>
      <t>支出</t>
    </r>
  </si>
  <si>
    <t>　　其中：生育保险金</t>
  </si>
  <si>
    <r>
      <rPr>
        <sz val="12"/>
        <rFont val="宋体"/>
        <charset val="134"/>
      </rPr>
      <t>六、城乡居民基本养老保险基金</t>
    </r>
    <r>
      <rPr>
        <sz val="12"/>
        <color indexed="8"/>
        <rFont val="宋体"/>
        <charset val="134"/>
      </rPr>
      <t>支出</t>
    </r>
  </si>
  <si>
    <r>
      <rPr>
        <sz val="12"/>
        <rFont val="宋体"/>
        <charset val="134"/>
      </rPr>
      <t>七、城乡居民基本医疗保险基金</t>
    </r>
    <r>
      <rPr>
        <sz val="12"/>
        <color indexed="8"/>
        <rFont val="宋体"/>
        <charset val="134"/>
      </rPr>
      <t>支出</t>
    </r>
  </si>
  <si>
    <t>八、机关事业单位基本养老保险基金支出</t>
  </si>
  <si>
    <t>天津市津南区区级2021年社会保险基金收入预算执行情况和2022年收入预算表</t>
  </si>
  <si>
    <t>天津市津南区区级2021年社会保险基金支出预算执行情况和2022年支出预算表</t>
  </si>
  <si>
    <t>国有资本经营预算</t>
  </si>
  <si>
    <t>天津市津南区2021年国有资本经营收入预算执行情况和2022年收入预算表</t>
  </si>
  <si>
    <r>
      <rPr>
        <sz val="12"/>
        <rFont val="黑体"/>
        <charset val="134"/>
      </rPr>
      <t xml:space="preserve">预 </t>
    </r>
    <r>
      <rPr>
        <sz val="12"/>
        <rFont val="黑体"/>
        <charset val="134"/>
      </rPr>
      <t xml:space="preserve">  </t>
    </r>
    <r>
      <rPr>
        <sz val="12"/>
        <rFont val="黑体"/>
        <charset val="134"/>
      </rPr>
      <t>算</t>
    </r>
  </si>
  <si>
    <t>执行数</t>
  </si>
  <si>
    <t>执行数为调整           预算％</t>
  </si>
  <si>
    <t>国 有 资 本 经 营 收 入 合 计</t>
  </si>
  <si>
    <t xml:space="preserve">      利润收入</t>
  </si>
  <si>
    <t xml:space="preserve">      股利、股息收入</t>
  </si>
  <si>
    <t xml:space="preserve">      产权转让收入</t>
  </si>
  <si>
    <t xml:space="preserve">      清算收入</t>
  </si>
  <si>
    <t xml:space="preserve">   加：上级补助收入</t>
  </si>
  <si>
    <t xml:space="preserve">          上年结转</t>
  </si>
  <si>
    <t>国 有 资 本 经 营 收 入 总 计</t>
  </si>
  <si>
    <t>天津市津南区2021年国有资本经营支出预算执行情况和2022年支出预算表</t>
  </si>
  <si>
    <t>执行为调整           预算％</t>
  </si>
  <si>
    <t>国 有 资 本 经 营 支 出 合 计</t>
  </si>
  <si>
    <r>
      <rPr>
        <sz val="12"/>
        <rFont val="宋体"/>
        <charset val="134"/>
      </rPr>
      <t xml:space="preserve"> </t>
    </r>
    <r>
      <rPr>
        <sz val="12"/>
        <rFont val="宋体"/>
        <charset val="134"/>
      </rPr>
      <t xml:space="preserve"> </t>
    </r>
    <r>
      <rPr>
        <sz val="12"/>
        <rFont val="宋体"/>
        <charset val="134"/>
      </rPr>
      <t>解决历史遗留问题及改革成本支出</t>
    </r>
  </si>
  <si>
    <r>
      <rPr>
        <sz val="12"/>
        <rFont val="宋体"/>
        <charset val="134"/>
      </rPr>
      <t xml:space="preserve"> </t>
    </r>
    <r>
      <rPr>
        <sz val="12"/>
        <rFont val="宋体"/>
        <charset val="134"/>
      </rPr>
      <t xml:space="preserve"> </t>
    </r>
    <r>
      <rPr>
        <sz val="12"/>
        <rFont val="宋体"/>
        <charset val="134"/>
      </rPr>
      <t>国有企业资本金注入</t>
    </r>
  </si>
  <si>
    <t xml:space="preserve"> 其他国有资本经营预算支出</t>
  </si>
  <si>
    <t>国 有 资 本 经 营 支出 总 计</t>
  </si>
  <si>
    <t>减：国有资本经营支出</t>
  </si>
  <si>
    <t>转移性支出</t>
  </si>
  <si>
    <t>国 有 资 本 经 营 结 余</t>
  </si>
  <si>
    <t>天津市津南区区本级2021年国有资本经营收入预算执行情况和2022年收入预算表</t>
  </si>
  <si>
    <t>天津市津南区区本级2021年国有资本经营支出预算执行情况和2022年支出预算表</t>
  </si>
  <si>
    <t>执行为              预算％</t>
  </si>
  <si>
    <t>国有资本经营支出合计</t>
  </si>
  <si>
    <t xml:space="preserve">         解决历史遗留问题及改革成本支出</t>
  </si>
  <si>
    <t xml:space="preserve">        国有企业资本金注入</t>
  </si>
  <si>
    <t xml:space="preserve">      其他国有资本经营预算支出</t>
  </si>
  <si>
    <t xml:space="preserve">       转移性支出</t>
  </si>
  <si>
    <t xml:space="preserve">      区对镇转移支付支出</t>
  </si>
  <si>
    <t>津南区2021年区本级国有资本经营预计执行和2022年预算功能分类明细表</t>
  </si>
  <si>
    <t xml:space="preserve">     国有资本经营预算支出</t>
  </si>
  <si>
    <t xml:space="preserve">                       其他 解决历史遗留问题及改革成本支出</t>
  </si>
  <si>
    <t xml:space="preserve">              国有企业资本金注入</t>
  </si>
  <si>
    <t xml:space="preserve">                     国有经济结构调整支出</t>
  </si>
  <si>
    <t xml:space="preserve">                    保障国家经济安全支出</t>
  </si>
  <si>
    <t xml:space="preserve">           其他国有资本经营预算支出</t>
  </si>
  <si>
    <t xml:space="preserve">                   其他国有资本经营预算支出</t>
  </si>
  <si>
    <t>天津市津南区2021年对街乡镇国有资本经营预算转移支付执行情况和2022年预算表</t>
  </si>
  <si>
    <t>一、一般性转移支付</t>
  </si>
  <si>
    <r>
      <rPr>
        <sz val="12"/>
        <rFont val="宋体"/>
        <charset val="134"/>
      </rPr>
      <t>x</t>
    </r>
    <r>
      <rPr>
        <sz val="12"/>
        <rFont val="宋体"/>
        <charset val="134"/>
      </rPr>
      <t>x一般性转移支付</t>
    </r>
  </si>
  <si>
    <t>二、专项转移支付</t>
  </si>
  <si>
    <t>国有企业退休人员补助</t>
  </si>
  <si>
    <t>备注：2022年未有国有资本经营预算转移支付预算。</t>
  </si>
  <si>
    <t>天津市津南区区对镇2022年国有资本经营预算转移支付预算情况表</t>
  </si>
  <si>
    <t>政府债务</t>
  </si>
  <si>
    <t>津南区2021年政府债务发行及还本付息情况表</t>
  </si>
  <si>
    <t>全    区</t>
  </si>
  <si>
    <t>一、2020年末地方政府债务余额</t>
  </si>
  <si>
    <t xml:space="preserve">      其中：一般债务</t>
  </si>
  <si>
    <t xml:space="preserve">               专项债务</t>
  </si>
  <si>
    <t>二、2020年地方政府债务限额</t>
  </si>
  <si>
    <t xml:space="preserve">                专项债务</t>
  </si>
  <si>
    <t>三、2021年地方政府债务发行决算数</t>
  </si>
  <si>
    <t xml:space="preserve">     新增一般债券发行额</t>
  </si>
  <si>
    <t xml:space="preserve">     再融资一般债券发行额</t>
  </si>
  <si>
    <t xml:space="preserve">     新增专项债券发行额</t>
  </si>
  <si>
    <t xml:space="preserve">     再融资专项债券发行额</t>
  </si>
  <si>
    <t>四、2021年地方政府债务还本决算数</t>
  </si>
  <si>
    <t xml:space="preserve">     一般债务</t>
  </si>
  <si>
    <t xml:space="preserve">     专项债务</t>
  </si>
  <si>
    <t>五、2021年地方政府债务付息决算数</t>
  </si>
  <si>
    <t>六、2021年末地方政府债务余额决算数</t>
  </si>
  <si>
    <t xml:space="preserve">            专项债务</t>
  </si>
  <si>
    <t>七、2021年地方政府债务限额</t>
  </si>
</sst>
</file>

<file path=xl/styles.xml><?xml version="1.0" encoding="utf-8"?>
<styleSheet xmlns="http://schemas.openxmlformats.org/spreadsheetml/2006/main">
  <numFmts count="29">
    <numFmt numFmtId="176" formatCode="_ * #,##0_ ;_ * \-#,##0_ ;_ * &quot;-&quot;??_ ;_ @_ "/>
    <numFmt numFmtId="177" formatCode="#,##0_);[Red]\(#,##0\)"/>
    <numFmt numFmtId="178" formatCode="0.00_ "/>
    <numFmt numFmtId="179" formatCode="0.0_);[Red]\(0.0\)"/>
    <numFmt numFmtId="180" formatCode="#,##0.0_);[Red]\(#,##0.0\)"/>
    <numFmt numFmtId="181" formatCode="0.0_ "/>
    <numFmt numFmtId="182" formatCode="0.0%"/>
    <numFmt numFmtId="183" formatCode="#,##0.0_ "/>
    <numFmt numFmtId="184" formatCode="0.00_);[Red]\(0.00\)"/>
    <numFmt numFmtId="185" formatCode="_(&quot;$&quot;* #,##0.00_);_(&quot;$&quot;* \(#,##0.00\);_(&quot;$&quot;* &quot;-&quot;??_);_(@_)"/>
    <numFmt numFmtId="186" formatCode="#,##0_ "/>
    <numFmt numFmtId="187" formatCode="yyyy&quot;年&quot;m&quot;月&quot;d&quot;日&quot;;@"/>
    <numFmt numFmtId="188" formatCode="_-* #,##0&quot;$&quot;_-;\-* #,##0&quot;$&quot;_-;_-* &quot;-&quot;&quot;$&quot;_-;_-@_-"/>
    <numFmt numFmtId="42" formatCode="_ &quot;￥&quot;* #,##0_ ;_ &quot;￥&quot;* \-#,##0_ ;_ &quot;￥&quot;* &quot;-&quot;_ ;_ @_ "/>
    <numFmt numFmtId="189" formatCode="#,##0;\(#,##0\)"/>
    <numFmt numFmtId="190" formatCode="#,##0;\-#,##0;&quot;-&quot;"/>
    <numFmt numFmtId="191" formatCode="\$#,##0.00;\(\$#,##0.00\)"/>
    <numFmt numFmtId="43" formatCode="_ * #,##0.00_ ;_ * \-#,##0.00_ ;_ * &quot;-&quot;??_ ;_ @_ "/>
    <numFmt numFmtId="192" formatCode="_-* #,##0_$_-;\-* #,##0_$_-;_-* &quot;-&quot;_$_-;_-@_-"/>
    <numFmt numFmtId="193" formatCode="_(* #,##0.00_);_(* \(#,##0.00\);_(* &quot;-&quot;??_);_(@_)"/>
    <numFmt numFmtId="194" formatCode="_-&quot;$&quot;* #,##0_-;\-&quot;$&quot;* #,##0_-;_-&quot;$&quot;* &quot;-&quot;_-;_-@_-"/>
    <numFmt numFmtId="195" formatCode="_-* #,##0.00&quot;$&quot;_-;\-* #,##0.00&quot;$&quot;_-;_-* &quot;-&quot;??&quot;$&quot;_-;_-@_-"/>
    <numFmt numFmtId="41" formatCode="_ * #,##0_ ;_ * \-#,##0_ ;_ * &quot;-&quot;_ ;_ @_ "/>
    <numFmt numFmtId="196" formatCode="\$#,##0;\(\$#,##0\)"/>
    <numFmt numFmtId="44" formatCode="_ &quot;￥&quot;* #,##0.00_ ;_ &quot;￥&quot;* \-#,##0.00_ ;_ &quot;￥&quot;* &quot;-&quot;??_ ;_ @_ "/>
    <numFmt numFmtId="197" formatCode="0.0"/>
    <numFmt numFmtId="198" formatCode="0;_琀"/>
    <numFmt numFmtId="199" formatCode="0_ "/>
    <numFmt numFmtId="200" formatCode="_-* #,##0.00_$_-;\-* #,##0.00_$_-;_-* &quot;-&quot;??_$_-;_-@_-"/>
  </numFmts>
  <fonts count="92">
    <font>
      <sz val="12"/>
      <name val="宋体"/>
      <charset val="134"/>
    </font>
    <font>
      <sz val="12"/>
      <color indexed="8"/>
      <name val="宋体"/>
      <charset val="134"/>
      <scheme val="minor"/>
    </font>
    <font>
      <sz val="22"/>
      <name val="黑体"/>
      <charset val="134"/>
    </font>
    <font>
      <sz val="12"/>
      <name val="宋体"/>
      <charset val="134"/>
      <scheme val="minor"/>
    </font>
    <font>
      <sz val="12"/>
      <name val="黑体"/>
      <charset val="134"/>
    </font>
    <font>
      <sz val="18"/>
      <name val="黑体"/>
      <charset val="134"/>
    </font>
    <font>
      <sz val="40"/>
      <name val="华文中宋"/>
      <charset val="0"/>
    </font>
    <font>
      <sz val="28"/>
      <name val="黑体"/>
      <charset val="134"/>
    </font>
    <font>
      <sz val="11"/>
      <color indexed="8"/>
      <name val="宋体"/>
      <charset val="134"/>
      <scheme val="minor"/>
    </font>
    <font>
      <b/>
      <sz val="11"/>
      <color indexed="8"/>
      <name val="宋体"/>
      <charset val="134"/>
      <scheme val="minor"/>
    </font>
    <font>
      <sz val="21"/>
      <name val="黑体"/>
      <charset val="134"/>
    </font>
    <font>
      <sz val="11"/>
      <color theme="1"/>
      <name val="宋体"/>
      <charset val="134"/>
      <scheme val="minor"/>
    </font>
    <font>
      <sz val="12"/>
      <color indexed="8"/>
      <name val="宋体"/>
      <charset val="134"/>
    </font>
    <font>
      <sz val="10"/>
      <name val="宋体"/>
      <charset val="134"/>
    </font>
    <font>
      <sz val="10"/>
      <color indexed="8"/>
      <name val="宋体"/>
      <charset val="134"/>
    </font>
    <font>
      <sz val="12"/>
      <color indexed="8"/>
      <name val="Arial"/>
      <charset val="0"/>
    </font>
    <font>
      <sz val="12"/>
      <color indexed="8"/>
      <name val="黑体"/>
      <charset val="134"/>
    </font>
    <font>
      <sz val="13"/>
      <name val="宋体"/>
      <charset val="134"/>
    </font>
    <font>
      <b/>
      <sz val="12"/>
      <name val="宋体"/>
      <charset val="134"/>
    </font>
    <font>
      <sz val="24"/>
      <name val="宋体"/>
      <charset val="134"/>
    </font>
    <font>
      <b/>
      <sz val="48"/>
      <name val="华文中宋"/>
      <charset val="0"/>
    </font>
    <font>
      <sz val="22"/>
      <name val="宋体"/>
      <charset val="134"/>
    </font>
    <font>
      <sz val="18"/>
      <name val="宋体"/>
      <charset val="134"/>
    </font>
    <font>
      <sz val="12"/>
      <name val="东文宋体"/>
      <charset val="134"/>
    </font>
    <font>
      <sz val="26"/>
      <color theme="1"/>
      <name val="黑体"/>
      <charset val="134"/>
    </font>
    <font>
      <sz val="13"/>
      <name val="东文宋体"/>
      <charset val="134"/>
    </font>
    <font>
      <sz val="22"/>
      <color theme="1"/>
      <name val="黑体"/>
      <charset val="134"/>
    </font>
    <font>
      <sz val="12"/>
      <color theme="1"/>
      <name val="黑体"/>
      <charset val="134"/>
    </font>
    <font>
      <sz val="13"/>
      <color theme="1"/>
      <name val="宋体"/>
      <charset val="134"/>
    </font>
    <font>
      <sz val="12"/>
      <color theme="1"/>
      <name val="宋体"/>
      <charset val="134"/>
    </font>
    <font>
      <b/>
      <sz val="12"/>
      <color theme="1"/>
      <name val="黑体"/>
      <charset val="134"/>
    </font>
    <font>
      <sz val="12"/>
      <color theme="1"/>
      <name val="Times New Roman"/>
      <charset val="1"/>
    </font>
    <font>
      <sz val="11"/>
      <color indexed="8"/>
      <name val="宋体"/>
      <charset val="134"/>
    </font>
    <font>
      <sz val="10"/>
      <name val="Arial"/>
      <charset val="0"/>
    </font>
    <font>
      <b/>
      <sz val="10"/>
      <name val="宋体"/>
      <charset val="134"/>
    </font>
    <font>
      <b/>
      <sz val="12"/>
      <name val="黑体"/>
      <charset val="134"/>
    </font>
    <font>
      <sz val="12"/>
      <name val="宋体"/>
      <charset val="134"/>
      <scheme val="major"/>
    </font>
    <font>
      <sz val="12"/>
      <color rgb="FFFF0000"/>
      <name val="宋体"/>
      <charset val="134"/>
      <scheme val="major"/>
    </font>
    <font>
      <sz val="9"/>
      <color indexed="17"/>
      <name val="宋体"/>
      <charset val="134"/>
    </font>
    <font>
      <sz val="11"/>
      <color indexed="17"/>
      <name val="宋体"/>
      <charset val="134"/>
    </font>
    <font>
      <sz val="11"/>
      <color indexed="20"/>
      <name val="宋体"/>
      <charset val="134"/>
    </font>
    <font>
      <sz val="12"/>
      <color indexed="9"/>
      <name val="宋体"/>
      <charset val="134"/>
    </font>
    <font>
      <sz val="12"/>
      <name val="Times New Roman"/>
      <charset val="1"/>
    </font>
    <font>
      <sz val="11"/>
      <color indexed="42"/>
      <name val="宋体"/>
      <charset val="134"/>
    </font>
    <font>
      <sz val="11"/>
      <color indexed="52"/>
      <name val="宋体"/>
      <charset val="134"/>
    </font>
    <font>
      <sz val="11"/>
      <color indexed="10"/>
      <name val="宋体"/>
      <charset val="134"/>
    </font>
    <font>
      <sz val="11"/>
      <color indexed="62"/>
      <name val="宋体"/>
      <charset val="134"/>
    </font>
    <font>
      <sz val="12"/>
      <color indexed="17"/>
      <name val="宋体"/>
      <charset val="134"/>
    </font>
    <font>
      <sz val="10"/>
      <name val="Times New Roman"/>
      <charset val="1"/>
    </font>
    <font>
      <sz val="12"/>
      <color indexed="20"/>
      <name val="宋体"/>
      <charset val="134"/>
    </font>
    <font>
      <b/>
      <sz val="13"/>
      <color indexed="56"/>
      <name val="宋体"/>
      <charset val="134"/>
    </font>
    <font>
      <sz val="11"/>
      <color indexed="60"/>
      <name val="宋体"/>
      <charset val="134"/>
    </font>
    <font>
      <b/>
      <i/>
      <sz val="16"/>
      <name val="Helv"/>
      <charset val="0"/>
    </font>
    <font>
      <sz val="10.5"/>
      <color indexed="17"/>
      <name val="宋体"/>
      <charset val="134"/>
    </font>
    <font>
      <sz val="11"/>
      <color indexed="9"/>
      <name val="宋体"/>
      <charset val="134"/>
    </font>
    <font>
      <sz val="10.5"/>
      <color indexed="20"/>
      <name val="宋体"/>
      <charset val="134"/>
    </font>
    <font>
      <b/>
      <sz val="11"/>
      <color indexed="56"/>
      <name val="宋体"/>
      <charset val="134"/>
    </font>
    <font>
      <b/>
      <sz val="21"/>
      <name val="楷体_GB2312"/>
      <charset val="0"/>
    </font>
    <font>
      <sz val="12"/>
      <color indexed="17"/>
      <name val="楷体_GB2312"/>
      <charset val="0"/>
    </font>
    <font>
      <sz val="12"/>
      <color indexed="16"/>
      <name val="宋体"/>
      <charset val="134"/>
    </font>
    <font>
      <sz val="11"/>
      <name val="宋体"/>
      <charset val="134"/>
    </font>
    <font>
      <b/>
      <sz val="11"/>
      <color indexed="63"/>
      <name val="宋体"/>
      <charset val="134"/>
    </font>
    <font>
      <b/>
      <sz val="11"/>
      <color indexed="8"/>
      <name val="宋体"/>
      <charset val="134"/>
    </font>
    <font>
      <b/>
      <sz val="18"/>
      <name val="Arial"/>
      <charset val="0"/>
    </font>
    <font>
      <b/>
      <sz val="11"/>
      <color indexed="9"/>
      <name val="宋体"/>
      <charset val="134"/>
    </font>
    <font>
      <b/>
      <sz val="15"/>
      <color indexed="56"/>
      <name val="宋体"/>
      <charset val="134"/>
    </font>
    <font>
      <i/>
      <sz val="11"/>
      <color indexed="23"/>
      <name val="宋体"/>
      <charset val="134"/>
    </font>
    <font>
      <b/>
      <sz val="12"/>
      <color indexed="8"/>
      <name val="宋体"/>
      <charset val="134"/>
    </font>
    <font>
      <sz val="11"/>
      <name val="ＭＳ Ｐゴシック"/>
      <charset val="0"/>
    </font>
    <font>
      <sz val="12"/>
      <color indexed="20"/>
      <name val="楷体_GB2312"/>
      <charset val="0"/>
    </font>
    <font>
      <b/>
      <sz val="13"/>
      <color indexed="62"/>
      <name val="宋体"/>
      <charset val="134"/>
    </font>
    <font>
      <sz val="10"/>
      <color indexed="8"/>
      <name val="Arial"/>
      <charset val="0"/>
    </font>
    <font>
      <sz val="12"/>
      <name val="Arial"/>
      <charset val="0"/>
    </font>
    <font>
      <b/>
      <sz val="11"/>
      <color indexed="52"/>
      <name val="宋体"/>
      <charset val="134"/>
    </font>
    <font>
      <u/>
      <sz val="12"/>
      <color indexed="36"/>
      <name val="宋体"/>
      <charset val="134"/>
    </font>
    <font>
      <sz val="9"/>
      <color indexed="20"/>
      <name val="宋体"/>
      <charset val="134"/>
    </font>
    <font>
      <sz val="8"/>
      <name val="Arial"/>
      <charset val="0"/>
    </font>
    <font>
      <b/>
      <sz val="12"/>
      <name val="Arial"/>
      <charset val="0"/>
    </font>
    <font>
      <b/>
      <sz val="11"/>
      <color indexed="62"/>
      <name val="宋体"/>
      <charset val="134"/>
    </font>
    <font>
      <sz val="8"/>
      <name val="Times New Roman"/>
      <charset val="1"/>
    </font>
    <font>
      <sz val="7"/>
      <name val="Small Fonts"/>
      <charset val="0"/>
    </font>
    <font>
      <sz val="12"/>
      <name val="Courier"/>
      <charset val="0"/>
    </font>
    <font>
      <b/>
      <sz val="10"/>
      <name val="Arial"/>
      <charset val="0"/>
    </font>
    <font>
      <b/>
      <sz val="10"/>
      <name val="MS Sans Serif"/>
      <charset val="0"/>
    </font>
    <font>
      <sz val="12"/>
      <name val="바탕체"/>
      <charset val="0"/>
    </font>
    <font>
      <b/>
      <sz val="11"/>
      <color indexed="42"/>
      <name val="宋体"/>
      <charset val="134"/>
    </font>
    <font>
      <u/>
      <sz val="12"/>
      <color indexed="12"/>
      <name val="宋体"/>
      <charset val="134"/>
    </font>
    <font>
      <sz val="12"/>
      <name val="Helv"/>
      <charset val="0"/>
    </font>
    <font>
      <sz val="12"/>
      <name val="官帕眉"/>
      <charset val="0"/>
    </font>
    <font>
      <b/>
      <sz val="15"/>
      <color indexed="62"/>
      <name val="宋体"/>
      <charset val="134"/>
    </font>
    <font>
      <b/>
      <sz val="18"/>
      <color indexed="62"/>
      <name val="宋体"/>
      <charset val="134"/>
    </font>
    <font>
      <sz val="9"/>
      <name val="宋体"/>
      <charset val="134"/>
    </font>
  </fonts>
  <fills count="4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29"/>
        <bgColor indexed="29"/>
      </patternFill>
    </fill>
    <fill>
      <patternFill patternType="solid">
        <fgColor indexed="49"/>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3"/>
        <bgColor indexed="64"/>
      </patternFill>
    </fill>
    <fill>
      <patternFill patternType="solid">
        <fgColor indexed="9"/>
        <bgColor indexed="64"/>
      </patternFill>
    </fill>
    <fill>
      <patternFill patternType="solid">
        <fgColor indexed="45"/>
        <bgColor indexed="45"/>
      </patternFill>
    </fill>
    <fill>
      <patternFill patternType="solid">
        <fgColor indexed="22"/>
        <bgColor indexed="64"/>
      </patternFill>
    </fill>
    <fill>
      <patternFill patternType="solid">
        <fgColor indexed="55"/>
        <bgColor indexed="64"/>
      </patternFill>
    </fill>
    <fill>
      <patternFill patternType="lightUp">
        <fgColor indexed="9"/>
        <bgColor indexed="22"/>
      </patternFill>
    </fill>
    <fill>
      <patternFill patternType="solid">
        <fgColor indexed="29"/>
        <bgColor indexed="64"/>
      </patternFill>
    </fill>
    <fill>
      <patternFill patternType="solid">
        <fgColor indexed="22"/>
        <bgColor indexed="22"/>
      </patternFill>
    </fill>
    <fill>
      <patternFill patternType="solid">
        <fgColor indexed="11"/>
        <bgColor indexed="64"/>
      </patternFill>
    </fill>
    <fill>
      <patternFill patternType="solid">
        <fgColor indexed="49"/>
        <bgColor indexed="49"/>
      </patternFill>
    </fill>
    <fill>
      <patternFill patternType="solid">
        <fgColor indexed="53"/>
        <bgColor indexed="64"/>
      </patternFill>
    </fill>
    <fill>
      <patternFill patternType="solid">
        <fgColor indexed="36"/>
        <bgColor indexed="64"/>
      </patternFill>
    </fill>
    <fill>
      <patternFill patternType="solid">
        <fgColor indexed="44"/>
        <bgColor indexed="44"/>
      </patternFill>
    </fill>
    <fill>
      <patternFill patternType="solid">
        <fgColor indexed="62"/>
        <bgColor indexed="64"/>
      </patternFill>
    </fill>
    <fill>
      <patternFill patternType="solid">
        <fgColor indexed="26"/>
        <bgColor indexed="26"/>
      </patternFill>
    </fill>
    <fill>
      <patternFill patternType="solid">
        <fgColor indexed="10"/>
        <bgColor indexed="64"/>
      </patternFill>
    </fill>
    <fill>
      <patternFill patternType="solid">
        <fgColor indexed="30"/>
        <bgColor indexed="30"/>
      </patternFill>
    </fill>
    <fill>
      <patternFill patternType="solid">
        <fgColor indexed="51"/>
        <bgColor indexed="64"/>
      </patternFill>
    </fill>
    <fill>
      <patternFill patternType="solid">
        <fgColor indexed="30"/>
        <bgColor indexed="64"/>
      </patternFill>
    </fill>
    <fill>
      <patternFill patternType="solid">
        <fgColor indexed="57"/>
        <bgColor indexed="64"/>
      </patternFill>
    </fill>
    <fill>
      <patternFill patternType="solid">
        <fgColor indexed="55"/>
        <bgColor indexed="55"/>
      </patternFill>
    </fill>
    <fill>
      <patternFill patternType="solid">
        <fgColor indexed="31"/>
        <bgColor indexed="64"/>
      </patternFill>
    </fill>
    <fill>
      <patternFill patternType="solid">
        <fgColor indexed="52"/>
        <bgColor indexed="64"/>
      </patternFill>
    </fill>
    <fill>
      <patternFill patternType="solid">
        <fgColor indexed="43"/>
        <bgColor indexed="43"/>
      </patternFill>
    </fill>
    <fill>
      <patternFill patternType="solid">
        <fgColor indexed="25"/>
        <bgColor indexed="25"/>
      </patternFill>
    </fill>
    <fill>
      <patternFill patternType="solid">
        <fgColor indexed="54"/>
        <bgColor indexed="54"/>
      </patternFill>
    </fill>
    <fill>
      <patternFill patternType="solid">
        <fgColor indexed="53"/>
        <bgColor indexed="53"/>
      </patternFill>
    </fill>
    <fill>
      <patternFill patternType="lightUp">
        <fgColor indexed="9"/>
        <bgColor indexed="55"/>
      </patternFill>
    </fill>
    <fill>
      <patternFill patternType="solid">
        <fgColor indexed="51"/>
        <bgColor indexed="51"/>
      </patternFill>
    </fill>
    <fill>
      <patternFill patternType="solid">
        <fgColor indexed="52"/>
        <bgColor indexed="52"/>
      </patternFill>
    </fill>
    <fill>
      <patternFill patternType="lightUp">
        <fgColor indexed="9"/>
        <bgColor indexed="53"/>
      </patternFill>
    </fill>
  </fills>
  <borders count="2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double">
        <color auto="true"/>
      </bottom>
      <diagonal/>
    </border>
    <border>
      <left/>
      <right style="thin">
        <color auto="true"/>
      </right>
      <top style="thin">
        <color auto="true"/>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double">
        <color auto="true"/>
      </top>
      <bottom style="thin">
        <color auto="true"/>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auto="true"/>
      </left>
      <right/>
      <top/>
      <bottom style="thin">
        <color auto="true"/>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auto="true"/>
      </top>
      <bottom style="double">
        <color auto="true"/>
      </bottom>
      <diagonal/>
    </border>
    <border>
      <left/>
      <right/>
      <top style="medium">
        <color auto="true"/>
      </top>
      <bottom style="medium">
        <color auto="true"/>
      </bottom>
      <diagonal/>
    </border>
    <border>
      <left/>
      <right/>
      <top/>
      <bottom style="medium">
        <color indexed="49"/>
      </bottom>
      <diagonal/>
    </border>
    <border>
      <left/>
      <right/>
      <top/>
      <bottom style="thick">
        <color indexed="49"/>
      </bottom>
      <diagonal/>
    </border>
  </borders>
  <cellStyleXfs count="852">
    <xf numFmtId="0" fontId="0" fillId="0" borderId="0"/>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9" fillId="16" borderId="0" applyNumberFormat="false" applyBorder="false" applyAlignment="false" applyProtection="false"/>
    <xf numFmtId="0" fontId="41" fillId="16" borderId="0" applyNumberFormat="false" applyBorder="false" applyAlignment="false" applyProtection="false"/>
    <xf numFmtId="0" fontId="71" fillId="0" borderId="0"/>
    <xf numFmtId="0" fontId="69"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12" fillId="26" borderId="0" applyNumberFormat="false" applyBorder="false" applyAlignment="false" applyProtection="false"/>
    <xf numFmtId="0" fontId="40" fillId="3"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3" fillId="15" borderId="16" applyNumberFormat="false" applyAlignment="false" applyProtection="false">
      <alignment vertical="center"/>
    </xf>
    <xf numFmtId="0" fontId="0" fillId="0" borderId="0">
      <alignment vertical="center"/>
    </xf>
    <xf numFmtId="0" fontId="0" fillId="0" borderId="0">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alignment vertical="center"/>
    </xf>
    <xf numFmtId="40" fontId="68" fillId="0" borderId="0" applyFont="false" applyFill="false" applyBorder="false" applyAlignment="false" applyProtection="false"/>
    <xf numFmtId="0" fontId="40" fillId="3" borderId="0" applyNumberFormat="false" applyBorder="false" applyAlignment="false" applyProtection="false">
      <alignment vertical="center"/>
    </xf>
    <xf numFmtId="0" fontId="72" fillId="0" borderId="23" applyProtection="false"/>
    <xf numFmtId="43" fontId="0" fillId="0" borderId="0" applyFont="false" applyFill="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8" borderId="15" applyNumberFormat="false" applyFont="false" applyAlignment="false" applyProtection="false">
      <alignment vertical="center"/>
    </xf>
    <xf numFmtId="0" fontId="39" fillId="2" borderId="0" applyNumberFormat="false" applyBorder="false" applyAlignment="false" applyProtection="false">
      <alignment vertical="center"/>
    </xf>
    <xf numFmtId="0" fontId="54" fillId="32" borderId="0" applyNumberFormat="false" applyBorder="false" applyAlignment="false" applyProtection="false">
      <alignment vertical="center"/>
    </xf>
    <xf numFmtId="0" fontId="49"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54" fillId="2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81" fillId="0" borderId="0"/>
    <xf numFmtId="0" fontId="0" fillId="0" borderId="0"/>
    <xf numFmtId="0" fontId="54" fillId="2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9"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40" fillId="3" borderId="0" applyNumberFormat="false" applyBorder="false" applyAlignment="false" applyProtection="false">
      <alignment vertical="center"/>
    </xf>
    <xf numFmtId="0" fontId="54" fillId="27" borderId="0" applyNumberFormat="false" applyBorder="false" applyAlignment="false" applyProtection="false">
      <alignment vertical="center"/>
    </xf>
    <xf numFmtId="0" fontId="60" fillId="0" borderId="0"/>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43" fontId="0" fillId="0" borderId="0" applyFont="false" applyFill="false" applyBorder="false" applyAlignment="false" applyProtection="false"/>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70" fillId="0" borderId="17" applyNumberFormat="false" applyFill="false" applyAlignment="false" applyProtection="false">
      <alignment vertical="center"/>
    </xf>
    <xf numFmtId="0" fontId="12" fillId="13" borderId="0" applyNumberFormat="false" applyBorder="false" applyAlignment="false" applyProtection="false"/>
    <xf numFmtId="0" fontId="39" fillId="2" borderId="0" applyNumberFormat="false" applyBorder="false" applyAlignment="false" applyProtection="false">
      <alignment vertical="center"/>
    </xf>
    <xf numFmtId="0" fontId="59" fillId="16" borderId="0" applyNumberFormat="false" applyBorder="false" applyAlignment="false" applyProtection="false"/>
    <xf numFmtId="0" fontId="0" fillId="0" borderId="0"/>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4" fillId="27"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56" fillId="0" borderId="18" applyNumberFormat="false" applyFill="false" applyAlignment="false" applyProtection="false">
      <alignment vertical="center"/>
    </xf>
    <xf numFmtId="0" fontId="47"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191" fontId="48" fillId="0" borderId="0"/>
    <xf numFmtId="0" fontId="54" fillId="2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54" fillId="29"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9" fillId="2" borderId="0" applyNumberFormat="false" applyBorder="false" applyAlignment="false" applyProtection="false">
      <alignment vertical="center"/>
    </xf>
    <xf numFmtId="43" fontId="0" fillId="0" borderId="0" applyFont="false" applyFill="false" applyBorder="false" applyAlignment="false" applyProtection="false"/>
    <xf numFmtId="0" fontId="39" fillId="2"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38" fontId="68" fillId="0" borderId="0" applyFont="false" applyFill="false" applyBorder="false" applyAlignment="false" applyProtection="false"/>
    <xf numFmtId="0" fontId="39" fillId="2" borderId="0" applyNumberFormat="false" applyBorder="false" applyAlignment="false" applyProtection="false">
      <alignment vertical="center"/>
    </xf>
    <xf numFmtId="0" fontId="49"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12" fillId="21" borderId="0" applyNumberFormat="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5"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2" fillId="0" borderId="0" applyFont="false" applyFill="false" applyBorder="false" applyAlignment="false" applyProtection="false"/>
    <xf numFmtId="0" fontId="0" fillId="0" borderId="0" applyNumberFormat="false" applyFill="false" applyBorder="false" applyAlignment="false" applyProtection="false"/>
    <xf numFmtId="0" fontId="39" fillId="2"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6" fillId="10" borderId="16" applyNumberFormat="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34" borderId="0" applyNumberFormat="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0" fillId="0" borderId="0">
      <alignment vertical="center"/>
    </xf>
    <xf numFmtId="0" fontId="54" fillId="2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12" fillId="13" borderId="0" applyNumberFormat="false" applyBorder="false" applyAlignment="false" applyProtection="false"/>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53"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3"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54" fillId="2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74" fillId="0" borderId="0" applyNumberFormat="false" applyFill="false" applyBorder="false" applyAlignment="false" applyProtection="false">
      <alignment vertical="top"/>
      <protection locked="false"/>
    </xf>
    <xf numFmtId="0" fontId="13" fillId="0" borderId="0">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4" fillId="22"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189" fontId="48" fillId="0" borderId="0"/>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7" fillId="11" borderId="0" applyNumberFormat="false" applyBorder="false" applyAlignment="false" applyProtection="false"/>
    <xf numFmtId="0" fontId="49"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43" fontId="0" fillId="0" borderId="0" applyFont="false" applyFill="false" applyBorder="false" applyAlignment="false" applyProtection="false"/>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91" fillId="0" borderId="0"/>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41" fontId="33" fillId="0" borderId="0" applyFont="false" applyFill="false" applyBorder="false" applyAlignment="false" applyProtection="false"/>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2" fillId="5" borderId="0" applyNumberFormat="false" applyBorder="false" applyAlignment="false" applyProtection="false">
      <alignment vertical="center"/>
    </xf>
    <xf numFmtId="0" fontId="54" fillId="36"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4" fillId="0" borderId="14" applyNumberFormat="false" applyFill="false" applyAlignment="false" applyProtection="false">
      <alignment vertical="center"/>
    </xf>
    <xf numFmtId="0" fontId="54" fillId="3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41" fontId="0" fillId="0" borderId="0" applyFont="false" applyFill="false" applyBorder="false" applyAlignment="false" applyProtection="false"/>
    <xf numFmtId="0" fontId="66" fillId="0" borderId="0" applyNumberFormat="false" applyFill="false" applyBorder="false" applyAlignment="false" applyProtection="false">
      <alignment vertical="center"/>
    </xf>
    <xf numFmtId="0" fontId="39" fillId="2" borderId="0" applyNumberFormat="false" applyBorder="false" applyAlignment="false" applyProtection="false">
      <alignment vertical="center"/>
    </xf>
    <xf numFmtId="0" fontId="41" fillId="30" borderId="0" applyNumberFormat="false" applyBorder="false" applyAlignment="false" applyProtection="false"/>
    <xf numFmtId="0" fontId="40" fillId="5"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87" fillId="0" borderId="0"/>
    <xf numFmtId="0" fontId="40" fillId="3" borderId="0" applyNumberFormat="false" applyBorder="false" applyAlignment="false" applyProtection="false">
      <alignment vertical="center"/>
    </xf>
    <xf numFmtId="0" fontId="64" fillId="18" borderId="21" applyNumberFormat="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55"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65" fillId="0" borderId="22" applyNumberFormat="false" applyFill="false" applyAlignment="false" applyProtection="false">
      <alignment vertical="center"/>
    </xf>
    <xf numFmtId="0" fontId="32" fillId="9" borderId="0" applyNumberFormat="false" applyBorder="false" applyAlignment="false" applyProtection="false">
      <alignment vertical="center"/>
    </xf>
    <xf numFmtId="0" fontId="0" fillId="0" borderId="0">
      <alignment vertical="center"/>
    </xf>
    <xf numFmtId="0" fontId="40" fillId="3" borderId="0" applyNumberFormat="false" applyBorder="false" applyAlignment="false" applyProtection="false">
      <alignment vertical="center"/>
    </xf>
    <xf numFmtId="41" fontId="0" fillId="0" borderId="0" applyFont="false" applyFill="false" applyBorder="false" applyAlignment="false" applyProtection="false"/>
    <xf numFmtId="0" fontId="54" fillId="7" borderId="0" applyNumberFormat="false" applyBorder="false" applyAlignment="false" applyProtection="false">
      <alignment vertical="center"/>
    </xf>
    <xf numFmtId="0" fontId="32" fillId="0" borderId="0">
      <alignment vertical="center"/>
    </xf>
    <xf numFmtId="0" fontId="60" fillId="0" borderId="1">
      <alignment horizontal="distributed" vertical="center" wrapText="true"/>
    </xf>
    <xf numFmtId="0" fontId="39" fillId="2" borderId="0" applyNumberFormat="false" applyBorder="false" applyAlignment="false" applyProtection="false">
      <alignment vertical="center"/>
    </xf>
    <xf numFmtId="0" fontId="63" fillId="0" borderId="0" applyProtection="false"/>
    <xf numFmtId="0" fontId="40" fillId="3" borderId="0" applyNumberFormat="false" applyBorder="false" applyAlignment="false" applyProtection="false">
      <alignment vertical="center"/>
    </xf>
    <xf numFmtId="0" fontId="62" fillId="0" borderId="20" applyNumberFormat="false" applyFill="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8" fillId="0" borderId="25" applyNumberFormat="false" applyFill="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2" fillId="0" borderId="0" applyFont="false" applyFill="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68" fillId="0" borderId="0" applyFont="false" applyFill="false" applyBorder="false" applyAlignment="false" applyProtection="false"/>
    <xf numFmtId="0" fontId="49" fillId="5" borderId="0" applyNumberFormat="false" applyBorder="false" applyAlignment="false" applyProtection="false">
      <alignment vertical="center"/>
    </xf>
    <xf numFmtId="0" fontId="33" fillId="0" borderId="0"/>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7" fillId="0" borderId="0">
      <alignment horizontal="centerContinuous" vertical="center"/>
    </xf>
    <xf numFmtId="0" fontId="39" fillId="2"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37" fontId="80" fillId="0" borderId="0"/>
    <xf numFmtId="0" fontId="73" fillId="17" borderId="16" applyNumberFormat="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Protection="false">
      <alignment vertical="center"/>
    </xf>
    <xf numFmtId="0" fontId="32" fillId="20" borderId="0" applyNumberFormat="false" applyBorder="false" applyAlignment="false" applyProtection="false">
      <alignment vertical="center"/>
    </xf>
    <xf numFmtId="0" fontId="47" fillId="11" borderId="0" applyNumberFormat="false" applyBorder="false" applyAlignment="false" applyProtection="false"/>
    <xf numFmtId="0" fontId="0" fillId="0" borderId="0">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8" borderId="15" applyNumberFormat="false" applyFont="false" applyAlignment="false" applyProtection="false">
      <alignment vertical="center"/>
    </xf>
    <xf numFmtId="0" fontId="47"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43" fontId="48" fillId="0" borderId="0" applyFont="false" applyFill="false" applyBorder="false" applyAlignment="false" applyProtection="false"/>
    <xf numFmtId="0" fontId="0" fillId="0" borderId="0">
      <alignment vertical="center"/>
    </xf>
    <xf numFmtId="0" fontId="39" fillId="2" borderId="0" applyNumberFormat="false" applyBorder="false" applyAlignment="false" applyProtection="false">
      <alignment vertical="center"/>
    </xf>
    <xf numFmtId="0" fontId="48" fillId="0" borderId="0"/>
    <xf numFmtId="0" fontId="45" fillId="0" borderId="0" applyNumberFormat="false" applyFill="false" applyBorder="false" applyAlignment="false" applyProtection="false">
      <alignment vertical="center"/>
    </xf>
    <xf numFmtId="0" fontId="51" fillId="1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9" fontId="0" fillId="0" borderId="0" applyFont="false" applyFill="false" applyBorder="false" applyAlignment="false" applyProtection="false"/>
    <xf numFmtId="0" fontId="40" fillId="3" borderId="0" applyNumberFormat="false" applyBorder="false" applyAlignment="false" applyProtection="false">
      <alignment vertical="center"/>
    </xf>
    <xf numFmtId="0" fontId="47" fillId="11" borderId="0" applyNumberFormat="false" applyBorder="false" applyAlignment="false" applyProtection="false"/>
    <xf numFmtId="0" fontId="39" fillId="2"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7" fillId="0" borderId="0">
      <alignment horizontal="centerContinuous" vertical="center"/>
    </xf>
    <xf numFmtId="192" fontId="42" fillId="0" borderId="0" applyFont="false" applyFill="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12" fillId="13" borderId="0" applyNumberFormat="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1" fillId="12" borderId="0" applyNumberFormat="false" applyBorder="false" applyAlignment="false" applyProtection="false"/>
    <xf numFmtId="0" fontId="86" fillId="0" borderId="0" applyNumberFormat="false" applyFill="false" applyBorder="false" applyAlignment="false" applyProtection="false">
      <alignment vertical="top"/>
      <protection locked="false"/>
    </xf>
    <xf numFmtId="0" fontId="49" fillId="3" borderId="0" applyNumberFormat="false" applyBorder="false" applyAlignment="false" applyProtection="false">
      <alignment vertical="center"/>
    </xf>
    <xf numFmtId="196" fontId="48" fillId="0" borderId="0"/>
    <xf numFmtId="0" fontId="55"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44" fontId="0" fillId="0" borderId="0" applyFont="false" applyFill="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6" fillId="0" borderId="18" applyNumberFormat="false" applyFill="false" applyAlignment="false" applyProtection="false">
      <alignment vertical="center"/>
    </xf>
    <xf numFmtId="0" fontId="39" fillId="2" borderId="0" applyNumberFormat="false" applyBorder="false" applyAlignment="false" applyProtection="false">
      <alignment vertical="center"/>
    </xf>
    <xf numFmtId="0" fontId="77" fillId="0" borderId="24" applyNumberFormat="false" applyAlignment="false" applyProtection="false">
      <alignment horizontal="left" vertical="center"/>
    </xf>
    <xf numFmtId="0" fontId="32" fillId="2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12" fillId="13" borderId="0" applyNumberFormat="false" applyBorder="false" applyAlignment="false" applyProtection="false"/>
    <xf numFmtId="0" fontId="0" fillId="0" borderId="0"/>
    <xf numFmtId="0" fontId="39" fillId="2" borderId="0" applyNumberFormat="false" applyBorder="false" applyAlignment="false" applyProtection="false">
      <alignment vertical="center"/>
    </xf>
    <xf numFmtId="0" fontId="46" fillId="10" borderId="16" applyNumberFormat="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4" fillId="0" borderId="14" applyNumberFormat="false" applyFill="false" applyAlignment="false" applyProtection="false">
      <alignment vertical="center"/>
    </xf>
    <xf numFmtId="0" fontId="40"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59" fillId="28" borderId="0" applyNumberFormat="false" applyBorder="false" applyAlignment="false" applyProtection="false"/>
    <xf numFmtId="0" fontId="32"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4" fillId="0" borderId="14" applyNumberFormat="false" applyFill="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43" fillId="7"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95" fontId="42" fillId="0" borderId="0" applyFont="false" applyFill="false" applyBorder="false" applyAlignment="false" applyProtection="false"/>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59" fillId="16" borderId="0" applyNumberFormat="false" applyBorder="false" applyAlignment="false" applyProtection="false"/>
    <xf numFmtId="0" fontId="39" fillId="2" borderId="0" applyNumberFormat="false" applyBorder="false" applyAlignment="false" applyProtection="false">
      <alignment vertical="center"/>
    </xf>
    <xf numFmtId="0" fontId="41" fillId="6" borderId="0" applyNumberFormat="false" applyBorder="false" applyAlignment="false" applyProtection="false"/>
    <xf numFmtId="0" fontId="40" fillId="3" borderId="0" applyNumberFormat="false" applyBorder="false" applyAlignment="false" applyProtection="false">
      <alignment vertical="center"/>
    </xf>
    <xf numFmtId="0" fontId="85" fillId="18" borderId="21" applyNumberFormat="false" applyAlignment="false" applyProtection="false">
      <alignment vertical="center"/>
    </xf>
    <xf numFmtId="1" fontId="33" fillId="0" borderId="0"/>
    <xf numFmtId="0" fontId="39" fillId="2" borderId="0" applyNumberFormat="false" applyBorder="false" applyAlignment="false" applyProtection="false">
      <alignment vertical="center"/>
    </xf>
    <xf numFmtId="0" fontId="32" fillId="3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xf numFmtId="0" fontId="49"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9"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9"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0" fillId="0" borderId="0"/>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39" fillId="2" borderId="0" applyNumberFormat="false" applyBorder="false" applyAlignment="false" applyProtection="false">
      <alignment vertical="center"/>
    </xf>
    <xf numFmtId="198" fontId="82" fillId="0" borderId="0" applyFont="false" applyFill="false" applyBorder="false" applyAlignment="false" applyProtection="false"/>
    <xf numFmtId="0" fontId="49"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1" fillId="23" borderId="0" applyNumberFormat="false" applyBorder="false" applyAlignment="false" applyProtection="false"/>
    <xf numFmtId="0" fontId="39" fillId="2" borderId="0" applyNumberFormat="false" applyBorder="false" applyAlignment="false" applyProtection="false">
      <alignment vertical="center"/>
    </xf>
    <xf numFmtId="0" fontId="64" fillId="18" borderId="21" applyNumberFormat="false" applyAlignment="false" applyProtection="false">
      <alignment vertical="center"/>
    </xf>
    <xf numFmtId="0" fontId="33" fillId="0" borderId="0"/>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6" fillId="10" borderId="16" applyNumberFormat="false" applyAlignment="false" applyProtection="false">
      <alignment vertical="center"/>
    </xf>
    <xf numFmtId="2" fontId="72" fillId="0" borderId="0" applyProtection="false"/>
    <xf numFmtId="0" fontId="40" fillId="3" borderId="0" applyNumberFormat="false" applyBorder="false" applyAlignment="false" applyProtection="false">
      <alignment vertical="center"/>
    </xf>
    <xf numFmtId="0" fontId="41" fillId="38" borderId="0" applyNumberFormat="false" applyBorder="false" applyAlignment="false" applyProtection="false"/>
    <xf numFmtId="0" fontId="66" fillId="0" borderId="0" applyNumberFormat="false" applyFill="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43" fontId="33" fillId="0" borderId="0" applyFont="false" applyFill="false" applyBorder="false" applyAlignment="false" applyProtection="false"/>
    <xf numFmtId="0" fontId="84" fillId="0" borderId="0"/>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2" fillId="0" borderId="0"/>
    <xf numFmtId="0" fontId="0" fillId="0" borderId="0"/>
    <xf numFmtId="0" fontId="54" fillId="32"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0" fontId="39" fillId="2" borderId="0" applyNumberFormat="false" applyBorder="false" applyAlignment="false" applyProtection="false">
      <alignment vertical="center"/>
    </xf>
    <xf numFmtId="0" fontId="41" fillId="39" borderId="0" applyNumberFormat="false" applyBorder="false" applyAlignment="false" applyProtection="false"/>
    <xf numFmtId="0" fontId="61" fillId="17" borderId="19" applyNumberFormat="false" applyAlignment="false" applyProtection="false">
      <alignment vertical="center"/>
    </xf>
    <xf numFmtId="0" fontId="40" fillId="5" borderId="0" applyNumberFormat="false" applyBorder="false" applyAlignment="false" applyProtection="false">
      <alignment vertical="center"/>
    </xf>
    <xf numFmtId="0" fontId="43" fillId="7"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1" fillId="40" borderId="0" applyNumberFormat="false" applyBorder="false" applyAlignment="false" applyProtection="false"/>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3" fillId="17" borderId="16" applyNumberFormat="false" applyAlignment="false" applyProtection="false">
      <alignment vertical="center"/>
    </xf>
    <xf numFmtId="0" fontId="12" fillId="0" borderId="0">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193" fontId="0" fillId="0" borderId="0" applyFont="false" applyFill="false" applyBorder="false" applyAlignment="false" applyProtection="false"/>
    <xf numFmtId="0" fontId="49" fillId="5"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0" fillId="0" borderId="0"/>
    <xf numFmtId="0" fontId="59" fillId="16" borderId="0" applyNumberFormat="false" applyBorder="false" applyAlignment="false" applyProtection="false"/>
    <xf numFmtId="0" fontId="33" fillId="0" borderId="0"/>
    <xf numFmtId="0" fontId="0" fillId="0" borderId="0"/>
    <xf numFmtId="0" fontId="40" fillId="3" borderId="0" applyNumberFormat="false" applyBorder="false" applyAlignment="false" applyProtection="false">
      <alignment vertical="center"/>
    </xf>
    <xf numFmtId="0" fontId="12" fillId="21" borderId="0" applyNumberFormat="false" applyBorder="false" applyAlignment="false" applyProtection="false"/>
    <xf numFmtId="10" fontId="33" fillId="0" borderId="0" applyFont="false" applyFill="false" applyBorder="false" applyAlignment="false" applyProtection="false"/>
    <xf numFmtId="0" fontId="58"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32"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86" fillId="0" borderId="0" applyNumberFormat="false" applyFill="false" applyBorder="false" applyAlignment="false" applyProtection="false">
      <alignment vertical="top"/>
      <protection locked="false"/>
    </xf>
    <xf numFmtId="0" fontId="40" fillId="3"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38" fontId="76" fillId="17" borderId="0" applyNumberFormat="false" applyBorder="false" applyAlignment="false" applyProtection="false"/>
    <xf numFmtId="0" fontId="40" fillId="3"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65" fillId="0" borderId="22" applyNumberFormat="false" applyFill="false" applyAlignment="false" applyProtection="false">
      <alignment vertical="center"/>
    </xf>
    <xf numFmtId="0" fontId="41" fillId="12" borderId="0" applyNumberFormat="false" applyBorder="false" applyAlignment="false" applyProtection="false"/>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77" fillId="0" borderId="0" applyProtection="false"/>
    <xf numFmtId="0" fontId="0" fillId="0" borderId="0"/>
    <xf numFmtId="0" fontId="49" fillId="5"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9" fontId="0" fillId="0" borderId="0" applyFont="false" applyFill="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68" fillId="0" borderId="0" applyFont="false" applyFill="false" applyBorder="false" applyAlignment="false" applyProtection="false"/>
    <xf numFmtId="0" fontId="61" fillId="15" borderId="19" applyNumberFormat="false" applyAlignment="false" applyProtection="false">
      <alignment vertical="center"/>
    </xf>
    <xf numFmtId="0" fontId="39" fillId="2" borderId="0" applyNumberFormat="false" applyBorder="false" applyAlignment="false" applyProtection="false">
      <alignment vertical="center"/>
    </xf>
    <xf numFmtId="0" fontId="74" fillId="0" borderId="0" applyNumberFormat="false" applyFill="false" applyBorder="false" applyAlignment="false" applyProtection="false">
      <alignment vertical="top"/>
      <protection locked="false"/>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2" fillId="13" borderId="0" applyNumberFormat="false" applyBorder="false" applyAlignment="false" applyProtection="false"/>
    <xf numFmtId="0" fontId="47"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39" borderId="0" applyNumberFormat="false" applyBorder="false" applyAlignment="false" applyProtection="false"/>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43" fontId="0" fillId="0" borderId="0" applyFont="false" applyFill="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9" fillId="0" borderId="0"/>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7" fillId="11" borderId="0" applyNumberFormat="false" applyBorder="false" applyAlignment="false" applyProtection="false"/>
    <xf numFmtId="0" fontId="32" fillId="9"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67" fillId="41" borderId="0" applyNumberFormat="false" applyBorder="false" applyAlignment="false" applyProtection="false"/>
    <xf numFmtId="0" fontId="88" fillId="0" borderId="0"/>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21" borderId="0" applyNumberFormat="false" applyBorder="false" applyAlignment="false" applyProtection="false"/>
    <xf numFmtId="0" fontId="40" fillId="3"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0" fillId="0" borderId="0"/>
    <xf numFmtId="0" fontId="12" fillId="13" borderId="0" applyNumberFormat="false" applyBorder="false" applyAlignment="false" applyProtection="false"/>
    <xf numFmtId="0" fontId="40" fillId="5" borderId="0" applyNumberFormat="false" applyBorder="false" applyAlignment="false" applyProtection="false">
      <alignment vertical="center"/>
    </xf>
    <xf numFmtId="197" fontId="60" fillId="0" borderId="1">
      <alignment vertical="center"/>
      <protection locked="false"/>
    </xf>
    <xf numFmtId="0" fontId="61" fillId="17" borderId="19" applyNumberFormat="false" applyAlignment="false" applyProtection="false">
      <alignment vertical="center"/>
    </xf>
    <xf numFmtId="0" fontId="0" fillId="0" borderId="0">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43" borderId="0" applyNumberFormat="false" applyBorder="false" applyAlignment="false" applyProtection="false"/>
    <xf numFmtId="0" fontId="40" fillId="3" borderId="0" applyNumberFormat="false" applyBorder="false" applyAlignment="false" applyProtection="false">
      <alignment vertical="center"/>
    </xf>
    <xf numFmtId="10" fontId="76" fillId="15" borderId="1" applyNumberFormat="false" applyBorder="false" applyAlignment="false" applyProtection="false"/>
    <xf numFmtId="0" fontId="55" fillId="5" borderId="0" applyNumberFormat="false" applyBorder="false" applyAlignment="false" applyProtection="false">
      <alignment vertical="center"/>
    </xf>
    <xf numFmtId="0" fontId="43" fillId="1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9" fontId="88" fillId="0" borderId="0" applyFont="false" applyFill="false" applyBorder="false" applyAlignment="false" applyProtection="false"/>
    <xf numFmtId="0" fontId="40" fillId="3" borderId="0" applyNumberFormat="false" applyBorder="false" applyAlignment="false" applyProtection="false">
      <alignment vertical="center"/>
    </xf>
    <xf numFmtId="0" fontId="0" fillId="0" borderId="0"/>
    <xf numFmtId="0" fontId="40" fillId="3" borderId="0" applyNumberFormat="false" applyBorder="false" applyAlignment="false" applyProtection="false">
      <alignment vertical="center"/>
    </xf>
    <xf numFmtId="0" fontId="12" fillId="28" borderId="0" applyNumberFormat="false" applyBorder="false" applyAlignment="false" applyProtection="false"/>
    <xf numFmtId="0" fontId="40" fillId="3" borderId="0" applyNumberFormat="false" applyBorder="false" applyAlignment="false" applyProtection="false">
      <alignment vertical="center"/>
    </xf>
    <xf numFmtId="200" fontId="42" fillId="0" borderId="0" applyFont="false" applyFill="false" applyBorder="false" applyAlignment="false" applyProtection="false"/>
    <xf numFmtId="0" fontId="47" fillId="11" borderId="0" applyNumberFormat="false" applyBorder="false" applyAlignment="false" applyProtection="false"/>
    <xf numFmtId="0" fontId="40" fillId="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3" fillId="4"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1" fontId="60" fillId="0" borderId="1">
      <alignment vertical="center"/>
      <protection locked="false"/>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42" fontId="0" fillId="0" borderId="0" applyFont="false" applyFill="false" applyBorder="false" applyAlignment="false" applyProtection="false"/>
    <xf numFmtId="190" fontId="71" fillId="0" borderId="0" applyFill="false" applyBorder="false" applyAlignment="false"/>
    <xf numFmtId="0" fontId="39" fillId="2" borderId="0" applyNumberFormat="false" applyBorder="false" applyAlignment="false" applyProtection="false">
      <alignment vertical="center"/>
    </xf>
    <xf numFmtId="0" fontId="0" fillId="0" borderId="0"/>
    <xf numFmtId="0" fontId="40" fillId="5"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77" fillId="0" borderId="8">
      <alignment horizontal="lef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41" fontId="0" fillId="0" borderId="0" applyFont="false" applyFill="false" applyBorder="false" applyAlignment="false" applyProtection="false"/>
    <xf numFmtId="0" fontId="40" fillId="3"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89" fillId="0" borderId="26" applyNumberFormat="false" applyFill="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12" fillId="13" borderId="0" applyNumberFormat="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71" fillId="0" borderId="0"/>
    <xf numFmtId="0" fontId="0" fillId="0" borderId="0"/>
    <xf numFmtId="0" fontId="47" fillId="4"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alignment vertical="center"/>
    </xf>
    <xf numFmtId="0" fontId="39" fillId="2" borderId="0" applyNumberFormat="false" applyBorder="false" applyAlignment="false" applyProtection="false">
      <alignment vertical="center"/>
    </xf>
    <xf numFmtId="0" fontId="55"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 borderId="0">
      <alignment vertical="top"/>
      <protection locked="false"/>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7" fillId="11" borderId="0" applyNumberFormat="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3" fillId="0" borderId="0"/>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1" fillId="42" borderId="0" applyNumberFormat="false" applyBorder="false" applyAlignment="false" applyProtection="false"/>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94" fontId="33" fillId="0" borderId="0" applyFont="false" applyFill="false" applyBorder="false" applyAlignment="false" applyProtection="false"/>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xf numFmtId="0" fontId="39" fillId="2" borderId="0" applyNumberFormat="false" applyBorder="false" applyAlignment="false" applyProtection="false">
      <alignment vertical="center"/>
    </xf>
    <xf numFmtId="0" fontId="43" fillId="10"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2" fillId="0" borderId="0"/>
    <xf numFmtId="0" fontId="53"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applyNumberFormat="false" applyFill="false" applyBorder="false" applyAlignment="false" applyProtection="false"/>
    <xf numFmtId="0" fontId="40"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4" fillId="36"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83" fillId="0" borderId="0" applyProtection="false">
      <alignment vertical="center"/>
    </xf>
    <xf numFmtId="0" fontId="39"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0" fillId="0" borderId="17" applyNumberFormat="false" applyFill="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9" fontId="82" fillId="0" borderId="0" applyFont="false" applyFill="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37" borderId="0" applyNumberFormat="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4" fillId="33"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9"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7"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72" fillId="0" borderId="0" applyProtection="false"/>
    <xf numFmtId="0" fontId="43" fillId="20"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69" fillId="3" borderId="0" applyNumberFormat="false" applyBorder="false" applyAlignment="false" applyProtection="false">
      <alignment vertical="center"/>
    </xf>
    <xf numFmtId="0" fontId="49"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0" fillId="0" borderId="0">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74" fillId="0" borderId="0" applyNumberFormat="false" applyFill="false" applyBorder="false" applyAlignment="false" applyProtection="false">
      <alignment vertical="top"/>
      <protection locked="false"/>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2" fillId="8" borderId="15" applyNumberFormat="false" applyFont="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2" fillId="3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0" fillId="0" borderId="0">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59" fillId="16" borderId="0" applyNumberFormat="false" applyBorder="false" applyAlignment="false" applyProtection="false"/>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188" fontId="42" fillId="0" borderId="0" applyFont="false" applyFill="false" applyBorder="false" applyAlignment="false" applyProtection="false"/>
    <xf numFmtId="0" fontId="39" fillId="4" borderId="0" applyNumberFormat="false" applyBorder="false" applyAlignment="false" applyProtection="false">
      <alignment vertical="center"/>
    </xf>
    <xf numFmtId="0" fontId="67" fillId="44" borderId="0" applyNumberFormat="false" applyBorder="false" applyAlignment="false" applyProtection="false"/>
    <xf numFmtId="0" fontId="58" fillId="2" borderId="0" applyNumberFormat="false" applyBorder="false" applyAlignment="false" applyProtection="false">
      <alignment vertical="center"/>
    </xf>
    <xf numFmtId="187" fontId="82" fillId="0" borderId="0" applyFont="false" applyFill="false" applyBorder="false" applyAlignment="false" applyProtection="false"/>
    <xf numFmtId="185" fontId="33" fillId="0" borderId="0" applyFont="false" applyFill="false" applyBorder="false" applyAlignment="false" applyProtection="false"/>
    <xf numFmtId="0" fontId="40" fillId="5"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41" fontId="48" fillId="0" borderId="0" applyFont="false" applyFill="false" applyBorder="false" applyAlignment="false" applyProtection="false"/>
    <xf numFmtId="0" fontId="32" fillId="1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12" fillId="12" borderId="0" applyNumberFormat="false" applyBorder="false" applyAlignment="false" applyProtection="false"/>
    <xf numFmtId="0" fontId="39" fillId="2"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0" fillId="0" borderId="0">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1" fillId="34" borderId="0" applyNumberFormat="false" applyBorder="false" applyAlignment="false" applyProtection="false"/>
    <xf numFmtId="0" fontId="46" fillId="10" borderId="16" applyNumberFormat="false" applyAlignment="false" applyProtection="false">
      <alignment vertical="center"/>
    </xf>
    <xf numFmtId="0" fontId="58"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0" fillId="0" borderId="17" applyNumberFormat="false" applyFill="false" applyAlignment="false" applyProtection="false">
      <alignment vertical="center"/>
    </xf>
    <xf numFmtId="0" fontId="39" fillId="4"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67" fillId="19" borderId="0" applyNumberFormat="false" applyBorder="false" applyAlignment="false" applyProtection="false"/>
    <xf numFmtId="0" fontId="62" fillId="0" borderId="20" applyNumberFormat="false" applyFill="false" applyAlignment="false" applyProtection="false">
      <alignment vertical="center"/>
    </xf>
    <xf numFmtId="0" fontId="39" fillId="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43" fontId="0" fillId="0" borderId="0" applyFont="false" applyFill="false" applyBorder="false" applyAlignment="false" applyProtection="false"/>
    <xf numFmtId="0" fontId="3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40" fillId="3"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8" fillId="2" borderId="0" applyNumberFormat="false" applyBorder="false" applyAlignment="false" applyProtection="false">
      <alignment vertical="center"/>
    </xf>
  </cellStyleXfs>
  <cellXfs count="308">
    <xf numFmtId="0" fontId="0" fillId="0" borderId="0" xfId="0"/>
    <xf numFmtId="0" fontId="0" fillId="0" borderId="0" xfId="0" applyFont="true" applyFill="true" applyAlignment="true">
      <alignment vertical="center"/>
    </xf>
    <xf numFmtId="0" fontId="1" fillId="0" borderId="0" xfId="0" applyFont="true" applyFill="true" applyAlignment="true">
      <alignment vertical="center"/>
    </xf>
    <xf numFmtId="0" fontId="2" fillId="0" borderId="0" xfId="10" applyFont="true" applyFill="true" applyAlignment="true">
      <alignment horizontal="center" vertical="top"/>
    </xf>
    <xf numFmtId="0" fontId="3" fillId="0" borderId="0" xfId="0" applyFont="true" applyFill="true" applyBorder="true" applyAlignment="true">
      <alignment horizontal="right" vertical="center" wrapText="true"/>
    </xf>
    <xf numFmtId="184" fontId="4" fillId="0" borderId="1" xfId="669" applyNumberFormat="true" applyFont="true" applyFill="true" applyBorder="true" applyAlignment="true" applyProtection="true">
      <alignment horizontal="centerContinuous" vertical="center" wrapText="true"/>
    </xf>
    <xf numFmtId="0" fontId="4" fillId="0" borderId="1" xfId="64" applyFont="true" applyFill="true" applyBorder="true" applyAlignment="true">
      <alignment horizontal="center" vertical="center" wrapText="true"/>
    </xf>
    <xf numFmtId="0" fontId="4" fillId="0" borderId="1" xfId="5" applyNumberFormat="true" applyFont="true" applyFill="true" applyBorder="true" applyAlignment="true" applyProtection="true">
      <alignment horizontal="left" vertical="center" indent="1"/>
    </xf>
    <xf numFmtId="186" fontId="1" fillId="0" borderId="1" xfId="0" applyNumberFormat="true" applyFont="true" applyFill="true" applyBorder="true" applyAlignment="true">
      <alignment vertical="center"/>
    </xf>
    <xf numFmtId="199" fontId="3" fillId="0" borderId="1" xfId="0" applyNumberFormat="true" applyFont="true" applyFill="true" applyBorder="true" applyAlignment="true">
      <alignment horizontal="left" vertical="center" wrapText="true"/>
    </xf>
    <xf numFmtId="199" fontId="4" fillId="0" borderId="1" xfId="5" applyNumberFormat="true" applyFont="true" applyFill="true" applyBorder="true" applyAlignment="true" applyProtection="true">
      <alignment horizontal="left" vertical="center" indent="1"/>
    </xf>
    <xf numFmtId="186" fontId="1" fillId="0" borderId="1" xfId="0" applyNumberFormat="true" applyFont="true" applyFill="true" applyBorder="true" applyAlignment="true">
      <alignment horizontal="right" vertical="center"/>
    </xf>
    <xf numFmtId="186" fontId="3" fillId="0" borderId="1" xfId="0" applyNumberFormat="true" applyFont="true" applyFill="true" applyBorder="true" applyAlignment="true">
      <alignment vertical="center"/>
    </xf>
    <xf numFmtId="0" fontId="3" fillId="0" borderId="1" xfId="0" applyFont="true" applyFill="true" applyBorder="true" applyAlignment="true">
      <alignment horizontal="left" vertical="center" wrapText="true"/>
    </xf>
    <xf numFmtId="0" fontId="0" fillId="0" borderId="0" xfId="556"/>
    <xf numFmtId="0" fontId="5" fillId="0" borderId="0" xfId="556" applyFont="true" applyAlignment="true">
      <alignment vertical="center" wrapText="true"/>
    </xf>
    <xf numFmtId="0" fontId="0" fillId="0" borderId="0" xfId="556" applyAlignment="true">
      <alignment horizontal="right"/>
    </xf>
    <xf numFmtId="0" fontId="6" fillId="0" borderId="0" xfId="556" applyFont="true" applyAlignment="true">
      <alignment horizontal="center" vertical="center" wrapText="true"/>
    </xf>
    <xf numFmtId="0" fontId="0" fillId="0" borderId="0" xfId="556" applyAlignment="true">
      <alignment horizontal="center"/>
    </xf>
    <xf numFmtId="0" fontId="5" fillId="0" borderId="0" xfId="556" applyFont="true" applyAlignment="true">
      <alignment horizontal="center" vertical="center" wrapText="true"/>
    </xf>
    <xf numFmtId="0" fontId="7" fillId="0" borderId="0" xfId="488" applyNumberFormat="true" applyFont="true" applyFill="true" applyAlignment="true" applyProtection="true">
      <alignment horizontal="center" vertical="center"/>
      <protection locked="false"/>
    </xf>
    <xf numFmtId="0" fontId="8" fillId="0" borderId="0" xfId="0" applyFont="true" applyFill="true" applyBorder="true" applyAlignment="true">
      <alignment vertical="center"/>
    </xf>
    <xf numFmtId="0" fontId="8" fillId="0" borderId="0" xfId="0" applyFont="true" applyFill="true" applyBorder="true" applyAlignment="true">
      <alignment horizontal="right" vertical="center"/>
    </xf>
    <xf numFmtId="0" fontId="9" fillId="0" borderId="1" xfId="0" applyFont="true" applyFill="true" applyBorder="true" applyAlignment="true">
      <alignment horizontal="center" vertical="center" wrapText="true"/>
    </xf>
    <xf numFmtId="0" fontId="0" fillId="0" borderId="1" xfId="0" applyBorder="true"/>
    <xf numFmtId="0" fontId="2" fillId="0" borderId="0" xfId="5" applyFont="true" applyFill="true" applyAlignment="true">
      <alignment vertical="top"/>
    </xf>
    <xf numFmtId="0" fontId="0" fillId="0" borderId="0" xfId="5" applyFont="true" applyFill="true">
      <alignment vertical="center"/>
    </xf>
    <xf numFmtId="0" fontId="4" fillId="0" borderId="0" xfId="5" applyFont="true" applyFill="true">
      <alignment vertical="center"/>
    </xf>
    <xf numFmtId="0" fontId="0" fillId="0" borderId="0" xfId="5" applyFill="true">
      <alignment vertical="center"/>
    </xf>
    <xf numFmtId="186" fontId="0" fillId="0" borderId="0" xfId="5" applyNumberFormat="true" applyFill="true">
      <alignment vertical="center"/>
    </xf>
    <xf numFmtId="0" fontId="10" fillId="0" borderId="0" xfId="5" applyFont="true" applyFill="true" applyAlignment="true">
      <alignment horizontal="center" vertical="top"/>
    </xf>
    <xf numFmtId="0" fontId="0" fillId="0" borderId="0" xfId="120" applyFont="true" applyFill="true" applyBorder="true" applyAlignment="true">
      <alignment wrapText="true"/>
    </xf>
    <xf numFmtId="186" fontId="0" fillId="0" borderId="0" xfId="5" applyNumberFormat="true" applyFont="true" applyFill="true">
      <alignment vertical="center"/>
    </xf>
    <xf numFmtId="0" fontId="4" fillId="0" borderId="1" xfId="369" applyFont="true" applyFill="true" applyBorder="true" applyAlignment="true">
      <alignment horizontal="center" vertical="center" wrapText="true"/>
    </xf>
    <xf numFmtId="186" fontId="4" fillId="0" borderId="1" xfId="369" applyNumberFormat="true" applyFont="true" applyFill="true" applyBorder="true" applyAlignment="true">
      <alignment horizontal="center" vertical="center" wrapText="true"/>
    </xf>
    <xf numFmtId="186" fontId="4" fillId="0" borderId="1" xfId="505" applyNumberFormat="true" applyFont="true" applyFill="true" applyBorder="true" applyAlignment="true">
      <alignment horizontal="center" vertical="center" wrapText="true"/>
    </xf>
    <xf numFmtId="0" fontId="4" fillId="0" borderId="1" xfId="735" applyFont="true" applyFill="true" applyBorder="true" applyAlignment="true">
      <alignment horizontal="left" vertical="center" indent="1"/>
    </xf>
    <xf numFmtId="186" fontId="0" fillId="0" borderId="1" xfId="5" applyNumberFormat="true" applyFont="true" applyFill="true" applyBorder="true" applyAlignment="true" applyProtection="true">
      <alignment horizontal="right" vertical="center"/>
    </xf>
    <xf numFmtId="0" fontId="0" fillId="0" borderId="1" xfId="5" applyNumberFormat="true" applyFont="true" applyFill="true" applyBorder="true" applyAlignment="true" applyProtection="true">
      <alignment horizontal="left" vertical="center" wrapText="true" indent="3"/>
    </xf>
    <xf numFmtId="0" fontId="11" fillId="0" borderId="1" xfId="0" applyFont="true" applyFill="true" applyBorder="true" applyAlignment="true">
      <alignment horizontal="center" vertical="center"/>
    </xf>
    <xf numFmtId="0" fontId="0" fillId="0" borderId="0" xfId="5" applyFont="true" applyFill="true" applyAlignment="true">
      <alignment horizontal="right" vertical="center"/>
    </xf>
    <xf numFmtId="0" fontId="4" fillId="0" borderId="1" xfId="5" applyFont="true" applyFill="true" applyBorder="true" applyAlignment="true">
      <alignment horizontal="center" vertical="center"/>
    </xf>
    <xf numFmtId="0" fontId="4" fillId="0" borderId="1" xfId="505" applyFont="true" applyFill="true" applyBorder="true" applyAlignment="true">
      <alignment horizontal="center" vertical="center" wrapText="true"/>
    </xf>
    <xf numFmtId="183" fontId="4" fillId="0" borderId="1" xfId="5" applyNumberFormat="true" applyFont="true" applyFill="true" applyBorder="true" applyAlignment="true" applyProtection="true">
      <alignment horizontal="center" vertical="center" wrapText="true"/>
    </xf>
    <xf numFmtId="182" fontId="0" fillId="0" borderId="1" xfId="5" applyNumberFormat="true" applyFont="true" applyFill="true" applyBorder="true" applyAlignment="true" applyProtection="true">
      <alignment horizontal="right" vertical="center"/>
    </xf>
    <xf numFmtId="186" fontId="0" fillId="0" borderId="1" xfId="5" applyNumberFormat="true" applyFill="true" applyBorder="true">
      <alignment vertical="center"/>
    </xf>
    <xf numFmtId="181" fontId="0" fillId="0" borderId="1" xfId="369" applyNumberFormat="true" applyFont="true" applyFill="true" applyBorder="true" applyAlignment="true">
      <alignment vertical="center"/>
    </xf>
    <xf numFmtId="180" fontId="0" fillId="0" borderId="0" xfId="5" applyNumberFormat="true" applyFill="true">
      <alignment vertical="center"/>
    </xf>
    <xf numFmtId="0" fontId="0" fillId="0" borderId="0" xfId="0" applyFill="true"/>
    <xf numFmtId="0" fontId="2" fillId="0" borderId="0" xfId="10" applyFont="true" applyAlignment="true">
      <alignment horizontal="center" vertical="top" wrapText="true"/>
    </xf>
    <xf numFmtId="0" fontId="12" fillId="0" borderId="0" xfId="10" applyFont="true" applyAlignment="true">
      <alignment horizontal="right"/>
    </xf>
    <xf numFmtId="0" fontId="12" fillId="0" borderId="0" xfId="10" applyFont="true" applyBorder="true" applyAlignment="true">
      <alignment horizontal="right" vertical="center" wrapText="true"/>
    </xf>
    <xf numFmtId="0" fontId="13" fillId="0" borderId="2" xfId="0" applyNumberFormat="true" applyFont="true" applyFill="true" applyBorder="true" applyAlignment="true" applyProtection="true">
      <alignment horizontal="left" vertical="center"/>
    </xf>
    <xf numFmtId="0" fontId="0" fillId="0" borderId="1" xfId="0" applyFill="true" applyBorder="true"/>
    <xf numFmtId="0" fontId="14" fillId="0" borderId="1" xfId="10" applyFont="true" applyFill="true" applyBorder="true" applyAlignment="true">
      <alignment horizontal="left" vertical="center" wrapText="true" indent="1"/>
    </xf>
    <xf numFmtId="0" fontId="0" fillId="0" borderId="1" xfId="5" applyNumberFormat="true" applyFont="true" applyFill="true" applyBorder="true" applyAlignment="true" applyProtection="true">
      <alignment horizontal="left" vertical="center" indent="1"/>
    </xf>
    <xf numFmtId="0" fontId="0" fillId="0" borderId="0" xfId="0" applyFill="true" applyBorder="true" applyAlignment="true"/>
    <xf numFmtId="0" fontId="2" fillId="0" borderId="0" xfId="10" applyFont="true" applyFill="true" applyBorder="true" applyAlignment="true">
      <alignment horizontal="center" vertical="top"/>
    </xf>
    <xf numFmtId="0" fontId="15" fillId="0" borderId="0" xfId="10" applyFont="true" applyFill="true" applyBorder="true" applyAlignment="true"/>
    <xf numFmtId="0" fontId="16" fillId="0" borderId="1" xfId="10" applyFont="true" applyFill="true" applyBorder="true" applyAlignment="true">
      <alignment horizontal="center" vertical="center"/>
    </xf>
    <xf numFmtId="0" fontId="16" fillId="0" borderId="1" xfId="10" applyFont="true" applyBorder="true" applyAlignment="true">
      <alignment horizontal="left" vertical="center" wrapText="true" indent="1"/>
    </xf>
    <xf numFmtId="186" fontId="0" fillId="0" borderId="1" xfId="0" applyNumberFormat="true" applyBorder="true" applyAlignment="true">
      <alignment vertical="center"/>
    </xf>
    <xf numFmtId="0" fontId="12" fillId="0" borderId="1" xfId="10" applyFont="true" applyFill="true" applyBorder="true" applyAlignment="true">
      <alignment horizontal="left" vertical="center" wrapText="true" indent="1"/>
    </xf>
    <xf numFmtId="0" fontId="16" fillId="0" borderId="1" xfId="369" applyFont="true" applyFill="true" applyBorder="true" applyAlignment="true">
      <alignment horizontal="left" vertical="center" wrapText="true" indent="1"/>
    </xf>
    <xf numFmtId="186" fontId="0" fillId="0" borderId="1" xfId="0" applyNumberFormat="true" applyFill="true" applyBorder="true" applyAlignment="true">
      <alignment vertical="center"/>
    </xf>
    <xf numFmtId="0" fontId="12" fillId="0" borderId="0" xfId="10" applyFont="true" applyFill="true" applyBorder="true" applyAlignment="true">
      <alignment horizontal="right"/>
    </xf>
    <xf numFmtId="0" fontId="12" fillId="0" borderId="0" xfId="10" applyFont="true" applyFill="true" applyBorder="true" applyAlignment="true">
      <alignment horizontal="right" vertical="center" wrapText="true"/>
    </xf>
    <xf numFmtId="0" fontId="4" fillId="0" borderId="1" xfId="0" applyFont="true" applyFill="true" applyBorder="true" applyAlignment="true">
      <alignment horizontal="center" vertical="center"/>
    </xf>
    <xf numFmtId="179" fontId="4" fillId="0" borderId="1" xfId="5" applyNumberFormat="true" applyFont="true" applyFill="true" applyBorder="true" applyAlignment="true" applyProtection="true">
      <alignment horizontal="center" vertical="center" wrapText="true"/>
    </xf>
    <xf numFmtId="10" fontId="0" fillId="0" borderId="1" xfId="0" applyNumberFormat="true" applyBorder="true"/>
    <xf numFmtId="10" fontId="0" fillId="0" borderId="1" xfId="0" applyNumberFormat="true" applyFill="true" applyBorder="true" applyAlignment="true">
      <alignment horizontal="right" vertical="center"/>
    </xf>
    <xf numFmtId="0" fontId="4" fillId="0" borderId="3" xfId="369" applyFont="true" applyFill="true" applyBorder="true" applyAlignment="true">
      <alignment horizontal="center" vertical="center" wrapText="true"/>
    </xf>
    <xf numFmtId="0" fontId="4" fillId="0" borderId="4" xfId="369" applyFont="true" applyFill="true" applyBorder="true" applyAlignment="true">
      <alignment horizontal="center" vertical="center" wrapText="true"/>
    </xf>
    <xf numFmtId="0" fontId="4" fillId="0" borderId="5" xfId="369" applyFont="true" applyFill="true" applyBorder="true" applyAlignment="true">
      <alignment horizontal="center" vertical="center" wrapText="true"/>
    </xf>
    <xf numFmtId="0" fontId="0" fillId="0" borderId="1" xfId="369" applyFont="true" applyFill="true" applyBorder="true" applyAlignment="true">
      <alignment vertical="center"/>
    </xf>
    <xf numFmtId="0" fontId="0" fillId="0" borderId="6" xfId="369" applyFont="true" applyFill="true" applyBorder="true" applyAlignment="true">
      <alignment vertical="center"/>
    </xf>
    <xf numFmtId="0" fontId="0" fillId="0" borderId="1" xfId="369" applyFont="true" applyFill="true" applyBorder="true" applyAlignment="true">
      <alignment horizontal="left" vertical="center" wrapText="true"/>
    </xf>
    <xf numFmtId="0" fontId="17" fillId="0" borderId="0" xfId="5" applyFont="true" applyFill="true">
      <alignment vertical="center"/>
    </xf>
    <xf numFmtId="0" fontId="4" fillId="0" borderId="7" xfId="369" applyFont="true" applyFill="true" applyBorder="true" applyAlignment="true">
      <alignment horizontal="center" vertical="center" wrapText="true"/>
    </xf>
    <xf numFmtId="186" fontId="4" fillId="0" borderId="1" xfId="369" applyNumberFormat="true" applyFont="true" applyFill="true" applyBorder="true" applyAlignment="true">
      <alignment horizontal="center" vertical="center"/>
    </xf>
    <xf numFmtId="10" fontId="0" fillId="0" borderId="1" xfId="0" applyNumberFormat="true" applyFill="true" applyBorder="true" applyAlignment="true">
      <alignment vertical="center"/>
    </xf>
    <xf numFmtId="10" fontId="0" fillId="0" borderId="6" xfId="369" applyNumberFormat="true" applyFont="true" applyFill="true" applyBorder="true" applyAlignment="true">
      <alignment vertical="center"/>
    </xf>
    <xf numFmtId="0" fontId="18" fillId="0" borderId="1" xfId="0" applyFont="true" applyFill="true" applyBorder="true" applyAlignment="true">
      <alignment horizontal="center" vertical="center"/>
    </xf>
    <xf numFmtId="0" fontId="12" fillId="0" borderId="0" xfId="10" applyFont="true" applyFill="true" applyAlignment="true">
      <alignment horizontal="right"/>
    </xf>
    <xf numFmtId="0" fontId="6" fillId="0" borderId="0" xfId="556" applyFont="true" applyAlignment="true">
      <alignment horizontal="center" wrapText="true"/>
    </xf>
    <xf numFmtId="0" fontId="19" fillId="0" borderId="0" xfId="556" applyFont="true" applyAlignment="true">
      <alignment horizontal="center" wrapText="true"/>
    </xf>
    <xf numFmtId="0" fontId="20" fillId="0" borderId="0" xfId="556" applyFont="true" applyAlignment="true">
      <alignment horizontal="center"/>
    </xf>
    <xf numFmtId="0" fontId="19" fillId="0" borderId="0" xfId="556" applyFont="true" applyAlignment="true"/>
    <xf numFmtId="0" fontId="2" fillId="0" borderId="0" xfId="5" applyFont="true" applyFill="true" applyAlignment="true">
      <alignment vertical="top" wrapText="true"/>
    </xf>
    <xf numFmtId="0" fontId="17" fillId="0" borderId="0" xfId="5" applyFont="true" applyFill="true" applyBorder="true">
      <alignment vertical="center"/>
    </xf>
    <xf numFmtId="182" fontId="17" fillId="0" borderId="0" xfId="327" applyNumberFormat="true" applyFont="true" applyFill="true" applyAlignment="true">
      <alignment vertical="center"/>
    </xf>
    <xf numFmtId="0" fontId="0" fillId="0" borderId="0" xfId="263">
      <alignment vertical="center"/>
    </xf>
    <xf numFmtId="0" fontId="2" fillId="0" borderId="0" xfId="5" applyFont="true" applyFill="true" applyAlignment="true">
      <alignment horizontal="center" vertical="top" wrapText="true"/>
    </xf>
    <xf numFmtId="0" fontId="4" fillId="0" borderId="1" xfId="369" applyFont="true" applyFill="true" applyBorder="true" applyAlignment="true">
      <alignment horizontal="center" vertical="center"/>
    </xf>
    <xf numFmtId="186" fontId="0" fillId="0" borderId="1" xfId="265" applyNumberFormat="true" applyFont="true" applyFill="true" applyBorder="true" applyAlignment="true">
      <alignment horizontal="right" vertical="center"/>
    </xf>
    <xf numFmtId="0" fontId="17" fillId="0" borderId="1" xfId="5" applyFont="true" applyFill="true" applyBorder="true">
      <alignment vertical="center"/>
    </xf>
    <xf numFmtId="0" fontId="12" fillId="0" borderId="1" xfId="263" applyNumberFormat="true" applyFont="true" applyFill="true" applyBorder="true" applyAlignment="true">
      <alignment horizontal="left" vertical="center" indent="1" shrinkToFit="true"/>
    </xf>
    <xf numFmtId="0" fontId="12" fillId="0" borderId="1" xfId="263" applyNumberFormat="true" applyFont="true" applyFill="true" applyBorder="true" applyAlignment="true">
      <alignment horizontal="left" vertical="center" wrapText="true" indent="1"/>
    </xf>
    <xf numFmtId="0" fontId="0" fillId="0" borderId="1" xfId="263" applyNumberFormat="true" applyFont="true" applyFill="true" applyBorder="true" applyAlignment="true">
      <alignment horizontal="left" vertical="center" wrapText="true" indent="1"/>
    </xf>
    <xf numFmtId="182" fontId="0" fillId="0" borderId="0" xfId="327" applyNumberFormat="true" applyFont="true" applyFill="true" applyAlignment="true">
      <alignment horizontal="right" vertical="center"/>
    </xf>
    <xf numFmtId="0" fontId="0" fillId="0" borderId="0" xfId="263" applyFont="true">
      <alignment vertical="center"/>
    </xf>
    <xf numFmtId="0" fontId="0" fillId="0" borderId="0" xfId="263" applyNumberFormat="true" applyFont="true" applyFill="true" applyBorder="true" applyAlignment="true">
      <alignment horizontal="right" vertical="center"/>
    </xf>
    <xf numFmtId="182" fontId="17" fillId="0" borderId="1" xfId="327" applyNumberFormat="true" applyFont="true" applyFill="true" applyBorder="true" applyAlignment="true">
      <alignment vertical="center"/>
    </xf>
    <xf numFmtId="0" fontId="0" fillId="0" borderId="1" xfId="263" applyBorder="true">
      <alignment vertical="center"/>
    </xf>
    <xf numFmtId="178" fontId="17" fillId="0" borderId="0" xfId="5" applyNumberFormat="true" applyFont="true" applyFill="true">
      <alignment vertical="center"/>
    </xf>
    <xf numFmtId="181" fontId="0" fillId="0" borderId="0" xfId="369" applyNumberFormat="true" applyFont="true" applyFill="true" applyAlignment="true">
      <alignment vertical="center"/>
    </xf>
    <xf numFmtId="181" fontId="17" fillId="0" borderId="0" xfId="5" applyNumberFormat="true" applyFont="true" applyFill="true">
      <alignment vertical="center"/>
    </xf>
    <xf numFmtId="182" fontId="17" fillId="0" borderId="0" xfId="327" applyNumberFormat="true" applyFont="true" applyFill="true" applyBorder="true" applyAlignment="true">
      <alignment vertical="center"/>
    </xf>
    <xf numFmtId="177" fontId="0" fillId="0" borderId="0" xfId="263" applyNumberFormat="true">
      <alignment vertical="center"/>
    </xf>
    <xf numFmtId="0" fontId="4" fillId="0" borderId="2" xfId="369" applyFont="true" applyFill="true" applyBorder="true" applyAlignment="true">
      <alignment horizontal="center" vertical="center"/>
    </xf>
    <xf numFmtId="0" fontId="4" fillId="0" borderId="8" xfId="369" applyFont="true" applyFill="true" applyBorder="true" applyAlignment="true">
      <alignment horizontal="center" vertical="center"/>
    </xf>
    <xf numFmtId="177" fontId="0" fillId="0" borderId="0" xfId="263" applyNumberFormat="true" applyFont="true">
      <alignment vertical="center"/>
    </xf>
    <xf numFmtId="179" fontId="4" fillId="0" borderId="0" xfId="5" applyNumberFormat="true" applyFont="true" applyFill="true" applyBorder="true" applyAlignment="true" applyProtection="true">
      <alignment horizontal="center" vertical="center" wrapText="true"/>
    </xf>
    <xf numFmtId="177" fontId="4" fillId="0" borderId="1" xfId="369" applyNumberFormat="true" applyFont="true" applyFill="true" applyBorder="true" applyAlignment="true">
      <alignment horizontal="center" vertical="center" wrapText="true"/>
    </xf>
    <xf numFmtId="177" fontId="0" fillId="0" borderId="1" xfId="263" applyNumberFormat="true" applyBorder="true">
      <alignment vertical="center"/>
    </xf>
    <xf numFmtId="10" fontId="0" fillId="0" borderId="0" xfId="327" applyNumberFormat="true" applyFont="true" applyFill="true" applyBorder="true" applyAlignment="true" applyProtection="true">
      <alignment horizontal="right" vertical="center"/>
    </xf>
    <xf numFmtId="0" fontId="21" fillId="0" borderId="0" xfId="767" applyFont="true" applyAlignment="true">
      <alignment vertical="top"/>
    </xf>
    <xf numFmtId="0" fontId="0" fillId="0" borderId="0" xfId="767" applyFont="true">
      <alignment vertical="center"/>
    </xf>
    <xf numFmtId="0" fontId="4" fillId="0" borderId="0" xfId="767" applyFont="true">
      <alignment vertical="center"/>
    </xf>
    <xf numFmtId="0" fontId="18" fillId="0" borderId="0" xfId="767" applyFont="true">
      <alignment vertical="center"/>
    </xf>
    <xf numFmtId="0" fontId="18" fillId="0" borderId="0" xfId="767" applyFont="true" applyAlignment="true">
      <alignment vertical="center"/>
    </xf>
    <xf numFmtId="0" fontId="22" fillId="0" borderId="0" xfId="767" applyFont="true">
      <alignment vertical="center"/>
    </xf>
    <xf numFmtId="0" fontId="0" fillId="0" borderId="0" xfId="767">
      <alignment vertical="center"/>
    </xf>
    <xf numFmtId="0" fontId="2" fillId="0" borderId="0" xfId="767" applyFont="true" applyFill="true" applyAlignment="true">
      <alignment horizontal="center" vertical="top"/>
    </xf>
    <xf numFmtId="0" fontId="0" fillId="0" borderId="0" xfId="767" applyFont="true" applyAlignment="true">
      <alignment horizontal="right" vertical="center"/>
    </xf>
    <xf numFmtId="0" fontId="4" fillId="0" borderId="1" xfId="767" applyFont="true" applyBorder="true" applyAlignment="true">
      <alignment horizontal="center" vertical="center"/>
    </xf>
    <xf numFmtId="0" fontId="4" fillId="0" borderId="1" xfId="767" applyFont="true" applyBorder="true" applyAlignment="true">
      <alignment horizontal="center" vertical="center" wrapText="true"/>
    </xf>
    <xf numFmtId="0" fontId="0" fillId="0" borderId="1" xfId="767" applyFont="true" applyBorder="true" applyAlignment="true">
      <alignment horizontal="left" vertical="center" wrapText="true" indent="2"/>
    </xf>
    <xf numFmtId="43" fontId="0" fillId="0" borderId="1" xfId="767" applyNumberFormat="true" applyFont="true" applyFill="true" applyBorder="true">
      <alignment vertical="center"/>
    </xf>
    <xf numFmtId="0" fontId="0" fillId="0" borderId="2" xfId="767" applyFont="true" applyBorder="true" applyAlignment="true">
      <alignment horizontal="center" vertical="center" wrapText="true"/>
    </xf>
    <xf numFmtId="0" fontId="0" fillId="0" borderId="8" xfId="767" applyFont="true" applyBorder="true" applyAlignment="true">
      <alignment horizontal="center" vertical="center" wrapText="true"/>
    </xf>
    <xf numFmtId="0" fontId="0" fillId="0" borderId="9" xfId="767" applyFont="true" applyBorder="true" applyAlignment="true">
      <alignment horizontal="center" vertical="center" wrapText="true"/>
    </xf>
    <xf numFmtId="186" fontId="0" fillId="0" borderId="1" xfId="5" applyNumberFormat="true" applyFont="true" applyFill="true" applyBorder="true" applyAlignment="true" applyProtection="true">
      <alignment horizontal="center" vertical="center"/>
    </xf>
    <xf numFmtId="199" fontId="0" fillId="0" borderId="1" xfId="0" applyNumberFormat="true" applyFont="true" applyFill="true" applyBorder="true" applyAlignment="true"/>
    <xf numFmtId="10" fontId="0" fillId="0" borderId="1" xfId="5" applyNumberFormat="true" applyFont="true" applyFill="true" applyBorder="true" applyAlignment="true" applyProtection="true">
      <alignment horizontal="right" vertical="center"/>
    </xf>
    <xf numFmtId="0" fontId="0" fillId="0" borderId="0" xfId="471"/>
    <xf numFmtId="177" fontId="0" fillId="0" borderId="0" xfId="471" applyNumberFormat="true"/>
    <xf numFmtId="177" fontId="4" fillId="0" borderId="1" xfId="604" applyNumberFormat="true" applyFont="true" applyFill="true" applyBorder="true" applyAlignment="true">
      <alignment horizontal="center" vertical="center"/>
    </xf>
    <xf numFmtId="177" fontId="0" fillId="0" borderId="1" xfId="471" applyNumberFormat="true" applyBorder="true"/>
    <xf numFmtId="0" fontId="23" fillId="0" borderId="1" xfId="537" applyFont="true" applyFill="true" applyBorder="true" applyAlignment="true">
      <alignment vertical="center" wrapText="true"/>
    </xf>
    <xf numFmtId="0" fontId="0" fillId="0" borderId="1" xfId="471" applyBorder="true"/>
    <xf numFmtId="0" fontId="22" fillId="0" borderId="0" xfId="5" applyFont="true" applyFill="true">
      <alignment vertical="center"/>
    </xf>
    <xf numFmtId="0" fontId="22" fillId="0" borderId="0" xfId="5" applyFont="true" applyFill="true" applyBorder="true">
      <alignment vertical="center"/>
    </xf>
    <xf numFmtId="179" fontId="17" fillId="0" borderId="0" xfId="5" applyNumberFormat="true" applyFont="true" applyFill="true">
      <alignment vertical="center"/>
    </xf>
    <xf numFmtId="0" fontId="24" fillId="0" borderId="0" xfId="5" applyFont="true" applyFill="true" applyAlignment="true">
      <alignment horizontal="center" vertical="top"/>
    </xf>
    <xf numFmtId="177" fontId="0" fillId="0" borderId="1" xfId="5" applyNumberFormat="true" applyFont="true" applyFill="true" applyBorder="true" applyAlignment="true" applyProtection="true">
      <alignment horizontal="right" vertical="center"/>
    </xf>
    <xf numFmtId="0" fontId="0" fillId="0" borderId="5" xfId="5" applyNumberFormat="true" applyFont="true" applyFill="true" applyBorder="true" applyAlignment="true" applyProtection="true">
      <alignment horizontal="left" vertical="center" indent="1"/>
    </xf>
    <xf numFmtId="177" fontId="0" fillId="0" borderId="5" xfId="5" applyNumberFormat="true" applyFont="true" applyFill="true" applyBorder="true" applyAlignment="true" applyProtection="true">
      <alignment horizontal="right" vertical="center"/>
    </xf>
    <xf numFmtId="0" fontId="4" fillId="0" borderId="10" xfId="5" applyNumberFormat="true" applyFont="true" applyFill="true" applyBorder="true" applyAlignment="true" applyProtection="true">
      <alignment horizontal="left" vertical="center" indent="1"/>
    </xf>
    <xf numFmtId="176" fontId="0" fillId="0" borderId="10" xfId="214" applyNumberFormat="true" applyFont="true" applyFill="true" applyBorder="true" applyAlignment="true">
      <alignment vertical="center"/>
    </xf>
    <xf numFmtId="0" fontId="0" fillId="0" borderId="1" xfId="5" applyNumberFormat="true" applyFont="true" applyFill="true" applyBorder="true" applyAlignment="true" applyProtection="true">
      <alignment vertical="center"/>
    </xf>
    <xf numFmtId="176" fontId="0" fillId="0" borderId="1" xfId="214" applyNumberFormat="true" applyFont="true" applyFill="true" applyBorder="true" applyAlignment="true">
      <alignment vertical="center"/>
    </xf>
    <xf numFmtId="0" fontId="0" fillId="0" borderId="5" xfId="5" applyNumberFormat="true" applyFont="true" applyFill="true" applyBorder="true" applyAlignment="true" applyProtection="true">
      <alignment vertical="center"/>
    </xf>
    <xf numFmtId="176" fontId="0" fillId="0" borderId="5" xfId="214" applyNumberFormat="true" applyFont="true" applyFill="true" applyBorder="true" applyAlignment="true">
      <alignment vertical="center"/>
    </xf>
    <xf numFmtId="0" fontId="4" fillId="0" borderId="6" xfId="5" applyNumberFormat="true" applyFont="true" applyFill="true" applyBorder="true" applyAlignment="true" applyProtection="true">
      <alignment horizontal="left" vertical="center" indent="1"/>
    </xf>
    <xf numFmtId="176" fontId="0" fillId="0" borderId="6" xfId="214" applyNumberFormat="true" applyFont="true" applyFill="true" applyBorder="true" applyAlignment="true">
      <alignment vertical="center"/>
    </xf>
    <xf numFmtId="0" fontId="4" fillId="0" borderId="11" xfId="5" applyNumberFormat="true" applyFont="true" applyFill="true" applyBorder="true" applyAlignment="true" applyProtection="true">
      <alignment horizontal="left" vertical="center" indent="1"/>
    </xf>
    <xf numFmtId="177" fontId="0" fillId="0" borderId="11" xfId="5" applyNumberFormat="true" applyFont="true" applyFill="true" applyBorder="true" applyAlignment="true" applyProtection="true">
      <alignment horizontal="right" vertical="center"/>
    </xf>
    <xf numFmtId="179" fontId="0" fillId="0" borderId="0" xfId="5" applyNumberFormat="true" applyFont="true" applyFill="true" applyAlignment="true">
      <alignment horizontal="right" vertical="center"/>
    </xf>
    <xf numFmtId="177" fontId="4" fillId="0" borderId="1" xfId="5" applyNumberFormat="true" applyFont="true" applyFill="true" applyBorder="true" applyAlignment="true">
      <alignment horizontal="center" vertical="center"/>
    </xf>
    <xf numFmtId="10" fontId="0" fillId="0" borderId="1" xfId="5" applyNumberFormat="true" applyFont="true" applyFill="true" applyBorder="true" applyAlignment="true" applyProtection="true">
      <alignment vertical="center"/>
    </xf>
    <xf numFmtId="177" fontId="22" fillId="0" borderId="0" xfId="5" applyNumberFormat="true" applyFont="true" applyFill="true">
      <alignment vertical="center"/>
    </xf>
    <xf numFmtId="180" fontId="22" fillId="0" borderId="0" xfId="5" applyNumberFormat="true" applyFont="true" applyFill="true">
      <alignment vertical="center"/>
    </xf>
    <xf numFmtId="10" fontId="0" fillId="0" borderId="5" xfId="5" applyNumberFormat="true" applyFill="true" applyBorder="true">
      <alignment vertical="center"/>
    </xf>
    <xf numFmtId="10" fontId="0" fillId="0" borderId="10" xfId="5" applyNumberFormat="true" applyFill="true" applyBorder="true">
      <alignment vertical="center"/>
    </xf>
    <xf numFmtId="10" fontId="0" fillId="0" borderId="1" xfId="5" applyNumberFormat="true" applyFill="true" applyBorder="true">
      <alignment vertical="center"/>
    </xf>
    <xf numFmtId="10" fontId="0" fillId="0" borderId="6" xfId="5" applyNumberFormat="true" applyFill="true" applyBorder="true">
      <alignment vertical="center"/>
    </xf>
    <xf numFmtId="180" fontId="22" fillId="0" borderId="0" xfId="5" applyNumberFormat="true" applyFont="true" applyFill="true" applyBorder="true">
      <alignment vertical="center"/>
    </xf>
    <xf numFmtId="10" fontId="0" fillId="0" borderId="11" xfId="5" applyNumberFormat="true" applyFill="true" applyBorder="true">
      <alignment vertical="center"/>
    </xf>
    <xf numFmtId="186" fontId="0" fillId="0" borderId="1" xfId="656" applyNumberFormat="true" applyFont="true" applyFill="true" applyBorder="true" applyAlignment="true">
      <alignment vertical="center"/>
    </xf>
    <xf numFmtId="183" fontId="22" fillId="0" borderId="0" xfId="5" applyNumberFormat="true" applyFont="true" applyFill="true">
      <alignment vertical="center"/>
    </xf>
    <xf numFmtId="0" fontId="2" fillId="0" borderId="0" xfId="369" applyFont="true" applyFill="true" applyAlignment="true">
      <alignment vertical="top"/>
    </xf>
    <xf numFmtId="0" fontId="4" fillId="0" borderId="0" xfId="369" applyFont="true" applyFill="true" applyAlignment="true">
      <alignment vertical="center" wrapText="true"/>
    </xf>
    <xf numFmtId="0" fontId="0" fillId="0" borderId="0" xfId="369" applyFont="true" applyFill="true" applyAlignment="true">
      <alignment vertical="center"/>
    </xf>
    <xf numFmtId="186" fontId="0" fillId="0" borderId="0" xfId="369" applyNumberFormat="true" applyFont="true" applyFill="true" applyAlignment="true">
      <alignment vertical="center"/>
    </xf>
    <xf numFmtId="186" fontId="17" fillId="0" borderId="0" xfId="369" applyNumberFormat="true" applyFont="true" applyFill="true" applyAlignment="true">
      <alignment vertical="center"/>
    </xf>
    <xf numFmtId="183" fontId="17" fillId="0" borderId="0" xfId="369" applyNumberFormat="true" applyFont="true" applyFill="true" applyAlignment="true">
      <alignment vertical="center"/>
    </xf>
    <xf numFmtId="0" fontId="2" fillId="0" borderId="0" xfId="369" applyFont="true" applyFill="true" applyAlignment="true">
      <alignment horizontal="center" vertical="top"/>
    </xf>
    <xf numFmtId="186" fontId="0" fillId="0" borderId="1" xfId="369" applyNumberFormat="true" applyFont="true" applyFill="true" applyBorder="true" applyAlignment="true">
      <alignment vertical="center"/>
    </xf>
    <xf numFmtId="0" fontId="0" fillId="0" borderId="1" xfId="369" applyFont="true" applyFill="true" applyBorder="true" applyAlignment="true">
      <alignment horizontal="left" vertical="center" indent="1"/>
    </xf>
    <xf numFmtId="0" fontId="0" fillId="0" borderId="6" xfId="369" applyFont="true" applyFill="true" applyBorder="true" applyAlignment="true">
      <alignment horizontal="left" vertical="center" indent="1"/>
    </xf>
    <xf numFmtId="186" fontId="0" fillId="0" borderId="6" xfId="656" applyNumberFormat="true" applyFont="true" applyFill="true" applyBorder="true" applyAlignment="true">
      <alignment vertical="center"/>
    </xf>
    <xf numFmtId="186" fontId="0" fillId="0" borderId="6" xfId="369" applyNumberFormat="true" applyFont="true" applyFill="true" applyBorder="true" applyAlignment="true">
      <alignment vertical="center"/>
    </xf>
    <xf numFmtId="0" fontId="16" fillId="0" borderId="11" xfId="369" applyFont="true" applyFill="true" applyBorder="true" applyAlignment="true">
      <alignment horizontal="left" vertical="center" wrapText="true"/>
    </xf>
    <xf numFmtId="186" fontId="0" fillId="0" borderId="10" xfId="656" applyNumberFormat="true" applyFont="true" applyFill="true" applyBorder="true" applyAlignment="true">
      <alignment vertical="center"/>
    </xf>
    <xf numFmtId="0" fontId="16" fillId="0" borderId="1" xfId="369" applyFont="true" applyFill="true" applyBorder="true" applyAlignment="true">
      <alignment horizontal="left" vertical="center" wrapText="true"/>
    </xf>
    <xf numFmtId="183" fontId="0" fillId="0" borderId="0" xfId="369" applyNumberFormat="true" applyFont="true" applyFill="true" applyAlignment="true">
      <alignment horizontal="right" vertical="center"/>
    </xf>
    <xf numFmtId="10" fontId="0" fillId="0" borderId="1" xfId="369" applyNumberFormat="true" applyFont="true" applyFill="true" applyBorder="true" applyAlignment="true">
      <alignment vertical="center"/>
    </xf>
    <xf numFmtId="10" fontId="0" fillId="0" borderId="1" xfId="656" applyNumberFormat="true" applyFont="true" applyFill="true" applyBorder="true" applyAlignment="true">
      <alignment vertical="center"/>
    </xf>
    <xf numFmtId="183" fontId="0" fillId="0" borderId="0" xfId="369" applyNumberFormat="true" applyFont="true" applyFill="true" applyAlignment="true">
      <alignment vertical="center"/>
    </xf>
    <xf numFmtId="10" fontId="0" fillId="0" borderId="11" xfId="369" applyNumberFormat="true" applyFont="true" applyFill="true" applyBorder="true" applyAlignment="true">
      <alignment vertical="center"/>
    </xf>
    <xf numFmtId="186" fontId="0" fillId="0" borderId="1" xfId="656" applyNumberFormat="true" applyFont="true" applyFill="true" applyBorder="true" applyAlignment="true">
      <alignment horizontal="right" vertical="center"/>
    </xf>
    <xf numFmtId="0" fontId="19" fillId="0" borderId="0" xfId="556" applyFont="true" applyAlignment="true">
      <alignment horizontal="center"/>
    </xf>
    <xf numFmtId="186" fontId="0" fillId="0" borderId="1" xfId="767" applyNumberFormat="true" applyFont="true" applyFill="true" applyBorder="true">
      <alignment vertical="center"/>
    </xf>
    <xf numFmtId="186" fontId="0" fillId="0" borderId="1" xfId="767" applyNumberFormat="true" applyFont="true" applyFill="true" applyBorder="true" applyAlignment="true">
      <alignment horizontal="right" vertical="center"/>
    </xf>
    <xf numFmtId="0" fontId="7" fillId="0" borderId="0" xfId="488" applyNumberFormat="true" applyFont="true" applyFill="true" applyAlignment="true" applyProtection="true">
      <alignment vertical="center"/>
      <protection locked="false"/>
    </xf>
    <xf numFmtId="0" fontId="0" fillId="0" borderId="0" xfId="0" applyAlignment="true"/>
    <xf numFmtId="0" fontId="8" fillId="0" borderId="1" xfId="0" applyFont="true" applyFill="true" applyBorder="true" applyAlignment="true">
      <alignment horizontal="center" vertical="center" wrapText="true"/>
    </xf>
    <xf numFmtId="186"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xf>
    <xf numFmtId="186" fontId="8" fillId="0" borderId="1" xfId="0" applyNumberFormat="true" applyFont="true" applyFill="true" applyBorder="true" applyAlignment="true">
      <alignment horizontal="center" vertical="center"/>
    </xf>
    <xf numFmtId="0" fontId="8" fillId="0" borderId="1" xfId="0" applyFont="true" applyFill="true" applyBorder="true" applyAlignment="true">
      <alignment vertical="center"/>
    </xf>
    <xf numFmtId="49" fontId="8" fillId="0" borderId="1" xfId="0" applyNumberFormat="true" applyFont="true" applyFill="true" applyBorder="true" applyAlignment="true">
      <alignment horizontal="center" vertical="center"/>
    </xf>
    <xf numFmtId="0" fontId="0" fillId="0" borderId="0" xfId="381" applyFill="true"/>
    <xf numFmtId="176" fontId="17" fillId="0" borderId="0" xfId="491" applyNumberFormat="true" applyFont="true" applyFill="true" applyAlignment="true">
      <alignment vertical="center"/>
    </xf>
    <xf numFmtId="0" fontId="2" fillId="0" borderId="0" xfId="735" applyFont="true" applyFill="true" applyAlignment="true">
      <alignment horizontal="center" vertical="top"/>
    </xf>
    <xf numFmtId="176" fontId="0" fillId="0" borderId="0" xfId="491" applyNumberFormat="true" applyFont="true" applyFill="true" applyAlignment="true">
      <alignment vertical="center"/>
    </xf>
    <xf numFmtId="186" fontId="12" fillId="0" borderId="1" xfId="491" applyNumberFormat="true" applyFont="true" applyFill="true" applyBorder="true" applyAlignment="true" applyProtection="true">
      <alignment horizontal="right" vertical="center"/>
    </xf>
    <xf numFmtId="0" fontId="0" fillId="0" borderId="1" xfId="735" applyFont="true" applyFill="true" applyBorder="true" applyAlignment="true">
      <alignment horizontal="left" vertical="center" indent="2"/>
    </xf>
    <xf numFmtId="0" fontId="0" fillId="0" borderId="1" xfId="735" applyFont="true" applyFill="true" applyBorder="true" applyAlignment="true">
      <alignment horizontal="left" vertical="center" indent="4"/>
    </xf>
    <xf numFmtId="176" fontId="12" fillId="0" borderId="1" xfId="491" applyNumberFormat="true" applyFont="true" applyFill="true" applyBorder="true" applyAlignment="true" applyProtection="true">
      <alignment horizontal="right" vertical="center"/>
    </xf>
    <xf numFmtId="176" fontId="17" fillId="0" borderId="1" xfId="491" applyNumberFormat="true" applyFont="true" applyFill="true" applyBorder="true" applyAlignment="true">
      <alignment vertical="center"/>
    </xf>
    <xf numFmtId="0" fontId="25" fillId="0" borderId="0" xfId="5" applyFont="true" applyFill="true">
      <alignment vertical="center"/>
    </xf>
    <xf numFmtId="0" fontId="0" fillId="0" borderId="0" xfId="735" applyFont="true" applyFill="true" applyBorder="true" applyAlignment="true">
      <alignment horizontal="right" vertical="center"/>
    </xf>
    <xf numFmtId="0" fontId="0" fillId="0" borderId="2" xfId="5" applyFont="true" applyFill="true" applyBorder="true" applyAlignment="true">
      <alignment horizontal="center" vertical="center"/>
    </xf>
    <xf numFmtId="0" fontId="0" fillId="0" borderId="9" xfId="5" applyFont="true" applyFill="true" applyBorder="true" applyAlignment="true">
      <alignment horizontal="center" vertical="center"/>
    </xf>
    <xf numFmtId="10" fontId="17" fillId="0" borderId="1" xfId="491" applyNumberFormat="true" applyFont="true" applyFill="true" applyBorder="true" applyAlignment="true">
      <alignment vertical="center"/>
    </xf>
    <xf numFmtId="10" fontId="17" fillId="0" borderId="1" xfId="5" applyNumberFormat="true" applyFont="true" applyFill="true" applyBorder="true">
      <alignment vertical="center"/>
    </xf>
    <xf numFmtId="10" fontId="17" fillId="0" borderId="1" xfId="5" applyNumberFormat="true" applyFont="true" applyFill="true" applyBorder="true" applyAlignment="true">
      <alignment horizontal="right" vertical="center"/>
    </xf>
    <xf numFmtId="176" fontId="17" fillId="0" borderId="1" xfId="491" applyNumberFormat="true" applyFont="true" applyFill="true" applyBorder="true" applyAlignment="true">
      <alignment horizontal="right" vertical="center"/>
    </xf>
    <xf numFmtId="10" fontId="0" fillId="0" borderId="1" xfId="381" applyNumberFormat="true" applyFill="true" applyBorder="true"/>
    <xf numFmtId="0" fontId="26" fillId="0" borderId="0" xfId="789" applyFont="true" applyFill="true" applyAlignment="true">
      <alignment vertical="top" wrapText="true"/>
    </xf>
    <xf numFmtId="0" fontId="27" fillId="0" borderId="0" xfId="789" applyFont="true" applyFill="true" applyAlignment="true">
      <alignment horizontal="center" vertical="center"/>
    </xf>
    <xf numFmtId="0" fontId="28" fillId="0" borderId="0" xfId="789" applyFont="true" applyFill="true">
      <alignment vertical="center"/>
    </xf>
    <xf numFmtId="0" fontId="29" fillId="0" borderId="0" xfId="585" applyFont="true" applyFill="true"/>
    <xf numFmtId="176" fontId="29" fillId="0" borderId="0" xfId="37" applyNumberFormat="true" applyFont="true" applyFill="true" applyAlignment="true">
      <alignment vertical="center"/>
    </xf>
    <xf numFmtId="176" fontId="28" fillId="0" borderId="0" xfId="37" applyNumberFormat="true" applyFont="true" applyFill="true" applyAlignment="true">
      <alignment vertical="center"/>
    </xf>
    <xf numFmtId="0" fontId="29" fillId="0" borderId="0" xfId="0" applyFont="true" applyFill="true"/>
    <xf numFmtId="0" fontId="26" fillId="0" borderId="0" xfId="789" applyFont="true" applyFill="true" applyAlignment="true">
      <alignment horizontal="center" vertical="top" wrapText="true"/>
    </xf>
    <xf numFmtId="0" fontId="30" fillId="0" borderId="1" xfId="789" applyNumberFormat="true" applyFont="true" applyFill="true" applyBorder="true" applyAlignment="true" applyProtection="true">
      <alignment horizontal="center" vertical="center"/>
    </xf>
    <xf numFmtId="0" fontId="29" fillId="0" borderId="1" xfId="0" applyNumberFormat="true" applyFont="true" applyFill="true" applyBorder="true" applyAlignment="true" applyProtection="true">
      <alignment horizontal="center" vertical="center" wrapText="true"/>
    </xf>
    <xf numFmtId="186" fontId="29" fillId="0" borderId="1" xfId="0" applyNumberFormat="true" applyFont="true" applyFill="true" applyBorder="true" applyAlignment="true" applyProtection="true">
      <alignment horizontal="right" vertical="center" wrapText="true"/>
    </xf>
    <xf numFmtId="0" fontId="29" fillId="0" borderId="1" xfId="0" applyNumberFormat="true" applyFont="true" applyFill="true" applyBorder="true" applyAlignment="true" applyProtection="true">
      <alignment horizontal="left" vertical="center" wrapText="true"/>
    </xf>
    <xf numFmtId="0" fontId="31" fillId="0" borderId="1" xfId="0" applyFont="true" applyFill="true" applyBorder="true" applyAlignment="true"/>
    <xf numFmtId="0" fontId="0" fillId="0" borderId="0" xfId="0" applyFill="true" applyBorder="true"/>
    <xf numFmtId="186" fontId="0" fillId="0" borderId="0" xfId="0" applyNumberFormat="true" applyFill="true"/>
    <xf numFmtId="0" fontId="18" fillId="0" borderId="0" xfId="0" applyNumberFormat="true" applyFont="true" applyFill="true" applyBorder="true" applyAlignment="true" applyProtection="true">
      <alignment horizontal="center" vertical="center" wrapText="true"/>
    </xf>
    <xf numFmtId="186" fontId="18" fillId="0" borderId="0" xfId="0" applyNumberFormat="true" applyFont="true" applyFill="true" applyBorder="true" applyAlignment="true" applyProtection="true">
      <alignment horizontal="center" vertical="center"/>
    </xf>
    <xf numFmtId="0" fontId="13" fillId="0" borderId="0" xfId="0" applyFont="true" applyFill="true" applyAlignment="true">
      <alignment horizontal="left" vertical="center"/>
    </xf>
    <xf numFmtId="186" fontId="13" fillId="0" borderId="0" xfId="0" applyNumberFormat="true" applyFont="true" applyFill="true" applyAlignment="true">
      <alignment horizontal="right" vertical="center"/>
    </xf>
    <xf numFmtId="0" fontId="13" fillId="0" borderId="1" xfId="0" applyFont="true" applyFill="true" applyBorder="true" applyAlignment="true">
      <alignment horizontal="center" vertical="center"/>
    </xf>
    <xf numFmtId="186" fontId="13" fillId="0" borderId="1" xfId="0" applyNumberFormat="true" applyFont="true" applyFill="true" applyBorder="true" applyAlignment="true">
      <alignment horizontal="center" vertical="center"/>
    </xf>
    <xf numFmtId="0" fontId="32" fillId="0" borderId="12" xfId="0" applyFont="true" applyFill="true" applyBorder="true" applyAlignment="true" applyProtection="true">
      <alignment vertical="center"/>
    </xf>
    <xf numFmtId="186" fontId="32" fillId="0" borderId="12" xfId="0" applyNumberFormat="true" applyFont="true" applyFill="true" applyBorder="true" applyAlignment="true" applyProtection="true">
      <alignment horizontal="right" vertical="center"/>
    </xf>
    <xf numFmtId="186" fontId="33" fillId="0" borderId="1" xfId="0" applyNumberFormat="true" applyFont="true" applyFill="true" applyBorder="true" applyAlignment="true">
      <alignment horizontal="center" vertical="center"/>
    </xf>
    <xf numFmtId="0" fontId="34" fillId="0" borderId="2" xfId="0" applyNumberFormat="true" applyFont="true" applyFill="true" applyBorder="true" applyAlignment="true" applyProtection="true">
      <alignment horizontal="left" vertical="center"/>
    </xf>
    <xf numFmtId="3" fontId="13" fillId="0" borderId="5" xfId="0" applyNumberFormat="true" applyFont="true" applyFill="true" applyBorder="true" applyAlignment="true" applyProtection="true">
      <alignment horizontal="right" vertical="center"/>
    </xf>
    <xf numFmtId="3" fontId="13" fillId="0" borderId="1" xfId="0" applyNumberFormat="true" applyFont="true" applyFill="true" applyBorder="true" applyAlignment="true" applyProtection="true">
      <alignment horizontal="right" vertical="center"/>
    </xf>
    <xf numFmtId="3" fontId="13" fillId="0" borderId="11" xfId="0" applyNumberFormat="true" applyFont="true" applyFill="true" applyBorder="true" applyAlignment="true" applyProtection="true">
      <alignment horizontal="right" vertical="center"/>
    </xf>
    <xf numFmtId="0" fontId="34" fillId="0" borderId="13" xfId="0" applyNumberFormat="true" applyFont="true" applyFill="true" applyBorder="true" applyAlignment="true" applyProtection="true">
      <alignment horizontal="left" vertical="center"/>
    </xf>
    <xf numFmtId="183" fontId="0" fillId="0" borderId="0" xfId="5" applyNumberFormat="true" applyFill="true">
      <alignment vertical="center"/>
    </xf>
    <xf numFmtId="0" fontId="2" fillId="0" borderId="0" xfId="5" applyFont="true" applyFill="true" applyAlignment="true">
      <alignment horizontal="center" vertical="top"/>
    </xf>
    <xf numFmtId="0" fontId="0" fillId="0" borderId="0" xfId="5" applyFont="true" applyFill="true" applyAlignment="true">
      <alignment vertical="center"/>
    </xf>
    <xf numFmtId="0" fontId="0" fillId="0" borderId="1" xfId="5" applyNumberFormat="true" applyFont="true" applyFill="true" applyBorder="true" applyAlignment="true" applyProtection="true">
      <alignment horizontal="left" vertical="center" indent="2"/>
    </xf>
    <xf numFmtId="0" fontId="0" fillId="0" borderId="1" xfId="5" applyNumberFormat="true" applyFont="true" applyFill="true" applyBorder="true" applyAlignment="true" applyProtection="true">
      <alignment horizontal="left" vertical="center" indent="2" shrinkToFit="true"/>
    </xf>
    <xf numFmtId="186" fontId="0" fillId="0" borderId="1" xfId="5" applyNumberFormat="true" applyFont="true" applyFill="true" applyBorder="true" applyAlignment="true" applyProtection="true">
      <alignment vertical="center"/>
    </xf>
    <xf numFmtId="0" fontId="4" fillId="0" borderId="10" xfId="5" applyFont="true" applyFill="true" applyBorder="true" applyAlignment="true">
      <alignment horizontal="left" vertical="center" indent="1"/>
    </xf>
    <xf numFmtId="186" fontId="0" fillId="0" borderId="10" xfId="5" applyNumberFormat="true" applyFont="true" applyFill="true" applyBorder="true" applyAlignment="true" applyProtection="true">
      <alignment horizontal="right" vertical="center"/>
    </xf>
    <xf numFmtId="0" fontId="0" fillId="0" borderId="1" xfId="5" applyFont="true" applyFill="true" applyBorder="true" applyAlignment="true">
      <alignment horizontal="left" vertical="center" indent="1"/>
    </xf>
    <xf numFmtId="0" fontId="4" fillId="0" borderId="1" xfId="5" applyFont="true" applyFill="true" applyBorder="true" applyAlignment="true">
      <alignment horizontal="left" vertical="center" indent="1"/>
    </xf>
    <xf numFmtId="0" fontId="0" fillId="0" borderId="1" xfId="5" applyFont="true" applyFill="true" applyBorder="true" applyAlignment="true">
      <alignment horizontal="left" vertical="center" indent="2"/>
    </xf>
    <xf numFmtId="183" fontId="0" fillId="0" borderId="0" xfId="5" applyNumberFormat="true" applyFont="true" applyFill="true" applyAlignment="true">
      <alignment horizontal="right" vertical="center"/>
    </xf>
    <xf numFmtId="10" fontId="0" fillId="0" borderId="10" xfId="5" applyNumberFormat="true" applyFont="true" applyFill="true" applyBorder="true" applyAlignment="true" applyProtection="true">
      <alignment horizontal="right" vertical="center"/>
    </xf>
    <xf numFmtId="180" fontId="0" fillId="0" borderId="0" xfId="327" applyNumberFormat="true" applyFill="true" applyAlignment="true">
      <alignment vertical="center"/>
    </xf>
    <xf numFmtId="0" fontId="4" fillId="0" borderId="0" xfId="369" applyFont="true" applyFill="true" applyAlignment="true">
      <alignment vertical="center"/>
    </xf>
    <xf numFmtId="0" fontId="35" fillId="0" borderId="0" xfId="369" applyFont="true" applyFill="true" applyAlignment="true">
      <alignment vertical="center"/>
    </xf>
    <xf numFmtId="0" fontId="18" fillId="0" borderId="0" xfId="369" applyFont="true" applyFill="true" applyAlignment="true">
      <alignment vertical="center"/>
    </xf>
    <xf numFmtId="0" fontId="2" fillId="0" borderId="0" xfId="369" applyFont="true" applyFill="true" applyAlignment="true">
      <alignment horizontal="center" vertical="top" wrapText="true"/>
    </xf>
    <xf numFmtId="0" fontId="4" fillId="0" borderId="1" xfId="369" applyFont="true" applyFill="true" applyBorder="true" applyAlignment="true">
      <alignment horizontal="left" vertical="center" wrapText="true" indent="1"/>
    </xf>
    <xf numFmtId="186" fontId="0" fillId="0" borderId="1" xfId="369" applyNumberFormat="true" applyFont="true" applyFill="true" applyBorder="true" applyAlignment="true">
      <alignment horizontal="right" vertical="center"/>
    </xf>
    <xf numFmtId="0" fontId="4" fillId="0" borderId="1" xfId="369" applyFont="true" applyFill="true" applyBorder="true" applyAlignment="true">
      <alignment horizontal="left" vertical="center" indent="1"/>
    </xf>
    <xf numFmtId="0" fontId="0" fillId="0" borderId="1" xfId="369" applyFont="true" applyFill="true" applyBorder="true" applyAlignment="true">
      <alignment horizontal="left" vertical="center" indent="2"/>
    </xf>
    <xf numFmtId="0" fontId="0" fillId="0" borderId="5" xfId="369" applyFont="true" applyFill="true" applyBorder="true" applyAlignment="true">
      <alignment horizontal="left" vertical="center" indent="2"/>
    </xf>
    <xf numFmtId="186" fontId="0" fillId="0" borderId="5" xfId="369" applyNumberFormat="true" applyFont="true" applyFill="true" applyBorder="true" applyAlignment="true">
      <alignment vertical="center"/>
    </xf>
    <xf numFmtId="10" fontId="0" fillId="0" borderId="1" xfId="369" applyNumberFormat="true" applyFont="true" applyFill="true" applyBorder="true" applyAlignment="true">
      <alignment horizontal="right" vertical="center"/>
    </xf>
    <xf numFmtId="177" fontId="17" fillId="0" borderId="0" xfId="5" applyNumberFormat="true" applyFont="true" applyFill="true">
      <alignment vertical="center"/>
    </xf>
    <xf numFmtId="183" fontId="17" fillId="0" borderId="0" xfId="5" applyNumberFormat="true" applyFont="true" applyFill="true">
      <alignment vertical="center"/>
    </xf>
    <xf numFmtId="0" fontId="22" fillId="0" borderId="1" xfId="369" applyFont="true" applyFill="true" applyBorder="true" applyAlignment="true">
      <alignment horizontal="center" vertical="center" wrapText="true"/>
    </xf>
    <xf numFmtId="0" fontId="22" fillId="0" borderId="1" xfId="5" applyFont="true" applyFill="true" applyBorder="true" applyAlignment="true">
      <alignment horizontal="center" vertical="center"/>
    </xf>
    <xf numFmtId="186" fontId="0" fillId="0" borderId="1" xfId="214" applyNumberFormat="true" applyFont="true" applyFill="true" applyBorder="true" applyAlignment="true" applyProtection="true">
      <alignment horizontal="right" vertical="center"/>
    </xf>
    <xf numFmtId="0" fontId="0" fillId="0" borderId="5" xfId="5" applyNumberFormat="true" applyFont="true" applyFill="true" applyBorder="true" applyAlignment="true" applyProtection="true">
      <alignment horizontal="left" vertical="center" indent="2"/>
    </xf>
    <xf numFmtId="186" fontId="0" fillId="0" borderId="5" xfId="214" applyNumberFormat="true" applyFont="true" applyFill="true" applyBorder="true" applyAlignment="true" applyProtection="true">
      <alignment horizontal="right" vertical="center"/>
    </xf>
    <xf numFmtId="186" fontId="0" fillId="0" borderId="5" xfId="5" applyNumberFormat="true" applyFill="true" applyBorder="true">
      <alignment vertical="center"/>
    </xf>
    <xf numFmtId="186" fontId="0" fillId="0" borderId="5" xfId="214" applyNumberFormat="true" applyFont="true" applyFill="true" applyBorder="true" applyAlignment="true">
      <alignment vertical="center"/>
    </xf>
    <xf numFmtId="186" fontId="0" fillId="0" borderId="10" xfId="214" applyNumberFormat="true" applyFont="true" applyFill="true" applyBorder="true" applyAlignment="true">
      <alignment vertical="center"/>
    </xf>
    <xf numFmtId="186" fontId="0" fillId="0" borderId="11" xfId="214" applyNumberFormat="true" applyFont="true" applyFill="true" applyBorder="true" applyAlignment="true">
      <alignment vertical="center"/>
    </xf>
    <xf numFmtId="186" fontId="0" fillId="0" borderId="11" xfId="5" applyNumberFormat="true" applyFill="true" applyBorder="true">
      <alignment vertical="center"/>
    </xf>
    <xf numFmtId="186" fontId="0" fillId="0" borderId="1" xfId="214" applyNumberFormat="true" applyFont="true" applyFill="true" applyBorder="true" applyAlignment="true">
      <alignment vertical="center"/>
    </xf>
    <xf numFmtId="0" fontId="4" fillId="0" borderId="11" xfId="5" applyFont="true" applyFill="true" applyBorder="true" applyAlignment="true">
      <alignment horizontal="left" vertical="center" indent="1"/>
    </xf>
    <xf numFmtId="177" fontId="0" fillId="0" borderId="0" xfId="5" applyNumberFormat="true" applyFont="true" applyFill="true">
      <alignment vertical="center"/>
    </xf>
    <xf numFmtId="177" fontId="22" fillId="0" borderId="1" xfId="5" applyNumberFormat="true" applyFont="true" applyFill="true" applyBorder="true" applyAlignment="true">
      <alignment horizontal="center" vertical="center"/>
    </xf>
    <xf numFmtId="183" fontId="22" fillId="0" borderId="1" xfId="5" applyNumberFormat="true" applyFont="true" applyFill="true" applyBorder="true" applyAlignment="true" applyProtection="true">
      <alignment horizontal="center" vertical="center" wrapText="true"/>
    </xf>
    <xf numFmtId="10" fontId="36" fillId="0" borderId="1" xfId="5" applyNumberFormat="true" applyFont="true" applyFill="true" applyBorder="true">
      <alignment vertical="center"/>
    </xf>
    <xf numFmtId="10" fontId="36" fillId="0" borderId="1" xfId="5" applyNumberFormat="true" applyFont="true" applyFill="true" applyBorder="true" applyAlignment="true" applyProtection="true">
      <alignment horizontal="right" vertical="center"/>
    </xf>
    <xf numFmtId="177" fontId="36" fillId="0" borderId="1" xfId="214" applyNumberFormat="true" applyFont="true" applyFill="true" applyBorder="true" applyAlignment="true" applyProtection="true">
      <alignment horizontal="right" vertical="center"/>
    </xf>
    <xf numFmtId="176" fontId="36" fillId="0" borderId="1" xfId="214" applyNumberFormat="true" applyFont="true" applyFill="true" applyBorder="true" applyAlignment="true" applyProtection="true">
      <alignment horizontal="right" vertical="center"/>
    </xf>
    <xf numFmtId="10" fontId="36" fillId="0" borderId="5" xfId="5" applyNumberFormat="true" applyFont="true" applyFill="true" applyBorder="true">
      <alignment vertical="center"/>
    </xf>
    <xf numFmtId="176" fontId="37" fillId="0" borderId="1" xfId="214" applyNumberFormat="true" applyFont="true" applyFill="true" applyBorder="true" applyAlignment="true" applyProtection="true">
      <alignment horizontal="right" vertical="center"/>
    </xf>
    <xf numFmtId="186" fontId="36" fillId="0" borderId="5" xfId="5" applyNumberFormat="true" applyFont="true" applyFill="true" applyBorder="true">
      <alignment vertical="center"/>
    </xf>
    <xf numFmtId="10" fontId="36" fillId="0" borderId="10" xfId="5" applyNumberFormat="true" applyFont="true" applyFill="true" applyBorder="true">
      <alignment vertical="center"/>
    </xf>
    <xf numFmtId="186" fontId="36" fillId="0" borderId="10" xfId="214" applyNumberFormat="true" applyFont="true" applyFill="true" applyBorder="true" applyAlignment="true">
      <alignment vertical="center"/>
    </xf>
    <xf numFmtId="10" fontId="36" fillId="0" borderId="11" xfId="5" applyNumberFormat="true" applyFont="true" applyFill="true" applyBorder="true">
      <alignment vertical="center"/>
    </xf>
    <xf numFmtId="186" fontId="36" fillId="0" borderId="11" xfId="5" applyNumberFormat="true" applyFont="true" applyFill="true" applyBorder="true">
      <alignment vertical="center"/>
    </xf>
    <xf numFmtId="186" fontId="36" fillId="0" borderId="1" xfId="5" applyNumberFormat="true" applyFont="true" applyFill="true" applyBorder="true">
      <alignment vertical="center"/>
    </xf>
    <xf numFmtId="10" fontId="36" fillId="0" borderId="1" xfId="5" applyNumberFormat="true" applyFont="true" applyFill="true" applyBorder="true" applyAlignment="true">
      <alignment horizontal="center" vertical="center"/>
    </xf>
    <xf numFmtId="177" fontId="36" fillId="0" borderId="1" xfId="5" applyNumberFormat="true" applyFont="true" applyFill="true" applyBorder="true">
      <alignment vertical="center"/>
    </xf>
    <xf numFmtId="183" fontId="36" fillId="0" borderId="1" xfId="5" applyNumberFormat="true" applyFont="true" applyFill="true" applyBorder="true">
      <alignment vertical="center"/>
    </xf>
    <xf numFmtId="0" fontId="0" fillId="0" borderId="0" xfId="0" applyAlignment="true">
      <alignment horizontal="center"/>
    </xf>
  </cellXfs>
  <cellStyles count="852">
    <cellStyle name="常规" xfId="0" builtinId="0"/>
    <cellStyle name="好_12滨州_财力性转移支付2010年预算参考数" xfId="1"/>
    <cellStyle name="好_2_财力性转移支付2010年预算参考数" xfId="2"/>
    <cellStyle name="好_2006年34青海" xfId="3"/>
    <cellStyle name="好_2007年收支情况及2008年收支预计表(汇总表)_财力性转移支付2010年预算参考数" xfId="4"/>
    <cellStyle name="常规_（20091202）人代会附表-表样" xfId="5"/>
    <cellStyle name="差_2008年支出调整" xfId="6"/>
    <cellStyle name="差_行政(燃修费)" xfId="7"/>
    <cellStyle name="差_2006年33甘肃" xfId="8"/>
    <cellStyle name="Accent4 - 60%" xfId="9"/>
    <cellStyle name="常规_2014-09-26-关于我市全口径预算编制情况的报告（附表）" xfId="10"/>
    <cellStyle name="差_文体广播部门" xfId="11"/>
    <cellStyle name="好_县市旗测算20080508_不含人员经费系数_财力性转移支付2010年预算参考数" xfId="12"/>
    <cellStyle name="好_文体广播部门" xfId="13"/>
    <cellStyle name="好_缺口县区测算_财力性转移支付2010年预算参考数" xfId="14"/>
    <cellStyle name="好_行政(燃修费)_民生政策最低支出需求_财力性转移支付2010年预算参考数" xfId="15"/>
    <cellStyle name="好_2" xfId="16"/>
    <cellStyle name="20% - Accent2" xfId="17"/>
    <cellStyle name="Accent1 - 40%" xfId="18"/>
    <cellStyle name="差_行政(燃修费)_县市旗测算-新科目（含人口规模效应）_财力性转移支付2010年预算参考数" xfId="19"/>
    <cellStyle name="差_丽江汇总" xfId="20"/>
    <cellStyle name="差_行政（人员）_民生政策最低支出需求_财力性转移支付2010年预算参考数" xfId="21"/>
    <cellStyle name="差_缺口县区测算_财力性转移支付2010年预算参考数" xfId="22"/>
    <cellStyle name="20% - Accent3" xfId="23"/>
    <cellStyle name="差_同德_财力性转移支付2010年预算参考数" xfId="24"/>
    <cellStyle name="差_县区合并测算20080423(按照各省比重）_县市旗测算-新科目（含人口规模效应）" xfId="25"/>
    <cellStyle name="好_行政公检法测算_民生政策最低支出需求" xfId="26"/>
    <cellStyle name="Calculation" xfId="27"/>
    <cellStyle name="常规 24" xfId="28"/>
    <cellStyle name="常规 19" xfId="29"/>
    <cellStyle name="好_人员工资和公用经费_财力性转移支付2010年预算参考数" xfId="30"/>
    <cellStyle name="好_县区合并测算20080421_民生政策最低支出需求_财力性转移支付2010年预算参考数" xfId="31"/>
    <cellStyle name="差_汇总表_财力性转移支付2010年预算参考数" xfId="32"/>
    <cellStyle name="常规 11_财力性转移支付2009年预算参考数" xfId="33"/>
    <cellStyle name="콤마_BOILER-CO1" xfId="34"/>
    <cellStyle name="差_缺口县区测算（11.13）_财力性转移支付2010年预算参考数" xfId="35"/>
    <cellStyle name="Total" xfId="36"/>
    <cellStyle name="千位分隔 4" xfId="37"/>
    <cellStyle name="差_市辖区测算-新科目（20080626）_财力性转移支付2010年预算参考数" xfId="38"/>
    <cellStyle name="差_其他部门(按照总人口测算）—20080416_民生政策最低支出需求_财力性转移支付2010年预算参考数" xfId="39"/>
    <cellStyle name="好_文体广播事业(按照总人口测算）—20080416_财力性转移支付2010年预算参考数" xfId="40"/>
    <cellStyle name="注释 2" xfId="41"/>
    <cellStyle name="好_文体广播事业(按照总人口测算）—20080416_县市旗测算-新科目（含人口规模效应）_财力性转移支付2010年预算参考数" xfId="42"/>
    <cellStyle name="60% - 强调文字颜色 1" xfId="43" builtinId="32"/>
    <cellStyle name="差_2008年预计支出与2007年对比" xfId="44"/>
    <cellStyle name="好_0605石屏县_财力性转移支付2010年预算参考数" xfId="45"/>
    <cellStyle name="好_汇总表4" xfId="46"/>
    <cellStyle name="常规 7" xfId="47"/>
    <cellStyle name="强调文字颜色 6" xfId="48" builtinId="49"/>
    <cellStyle name="差_自行调整差异系数顺序_财力性转移支付2010年预算参考数" xfId="49"/>
    <cellStyle name="40% - Accent2" xfId="50"/>
    <cellStyle name="好_14安徽_财力性转移支付2010年预算参考数" xfId="51"/>
    <cellStyle name="常规 11 2" xfId="52"/>
    <cellStyle name="差_安徽 缺口县区测算(地方填报)1_财力性转移支付2010年预算参考数" xfId="53"/>
    <cellStyle name="差_行政(燃修费)_县市旗测算-新科目（含人口规模效应）" xfId="54"/>
    <cellStyle name="好_县市旗测算-新科目（20080626）_民生政策最低支出需求" xfId="55"/>
    <cellStyle name="差_市辖区测算20080510_不含人员经费系数_财力性转移支付2010年预算参考数" xfId="56"/>
    <cellStyle name="好_22湖南" xfId="57"/>
    <cellStyle name="好_2006年34青海_财力性转移支付2010年预算参考数" xfId="58"/>
    <cellStyle name="好_行政(燃修费)_民生政策最低支出需求" xfId="59"/>
    <cellStyle name="好_34青海_1_财力性转移支付2010年预算参考数" xfId="60"/>
    <cellStyle name="好_文体广播事业(按照总人口测算）—20080416_民生政策最低支出需求" xfId="61"/>
    <cellStyle name="好_核定人数对比_财力性转移支付2010年预算参考数" xfId="62"/>
    <cellStyle name="未定义" xfId="63"/>
    <cellStyle name="常规_（修改后）新科目人代会报表---印刷稿5.8 2 2" xfId="64"/>
    <cellStyle name="强调文字颜色 4 2" xfId="65"/>
    <cellStyle name="差_教育(按照总人口测算）—20080416_民生政策最低支出需求" xfId="66"/>
    <cellStyle name="差_5334_2006年迪庆县级财政报表附表" xfId="67"/>
    <cellStyle name="差_市辖区测算20080510_民生政策最低支出需求" xfId="68"/>
    <cellStyle name="好_卫生(按照总人口测算）—20080416_民生政策最低支出需求_财力性转移支付2010年预算参考数" xfId="69"/>
    <cellStyle name="常规 4_2008年横排表0721" xfId="70"/>
    <cellStyle name="差_县市旗测算20080508" xfId="71"/>
    <cellStyle name="强调文字颜色 1 2" xfId="72"/>
    <cellStyle name="常规 2 2" xfId="73"/>
    <cellStyle name="差_行政公检法测算_财力性转移支付2010年预算参考数" xfId="74"/>
    <cellStyle name="差_卫生(按照总人口测算）—20080416_不含人员经费系数" xfId="75"/>
    <cellStyle name="千位分季_新建 Microsoft Excel 工作表" xfId="76"/>
    <cellStyle name="好_汇总" xfId="77"/>
    <cellStyle name="差_成本差异系数_财力性转移支付2010年预算参考数" xfId="78"/>
    <cellStyle name="好_报表" xfId="79"/>
    <cellStyle name="Heading 2" xfId="80"/>
    <cellStyle name="Accent4 - 20%" xfId="81"/>
    <cellStyle name="好_30云南_1" xfId="82"/>
    <cellStyle name="差_530623_2006年县级财政报表附表" xfId="83"/>
    <cellStyle name="常规_（修改后）新科目人代会报表---印刷稿5.8 2" xfId="84"/>
    <cellStyle name="好_行政（人员）_财力性转移支付2010年预算参考数" xfId="85"/>
    <cellStyle name="好_市辖区测算-新科目（20080626）" xfId="86"/>
    <cellStyle name="强调文字颜色 1" xfId="87" builtinId="29"/>
    <cellStyle name="好_检验表" xfId="88"/>
    <cellStyle name="差_测算结果汇总" xfId="89"/>
    <cellStyle name="40% - 强调文字颜色 3" xfId="90" builtinId="39"/>
    <cellStyle name="标题 3" xfId="91" builtinId="18"/>
    <cellStyle name="好_汇总表提前告知区县" xfId="92"/>
    <cellStyle name="差_青海 缺口县区测算(地方填报)" xfId="93"/>
    <cellStyle name="Currency1" xfId="94"/>
    <cellStyle name="60% - 强调文字颜色 3 2" xfId="95"/>
    <cellStyle name="好_市辖区测算20080510_县市旗测算-新科目（含人口规模效应）" xfId="96"/>
    <cellStyle name="常规 3" xfId="97"/>
    <cellStyle name="强调文字颜色 2" xfId="98" builtinId="33"/>
    <cellStyle name="差_缺口县区测算(按2007支出增长25%测算)_财力性转移支付2010年预算参考数" xfId="99"/>
    <cellStyle name="60% - 强调文字颜色 2 2" xfId="100"/>
    <cellStyle name="差_行政公检法测算_不含人员经费系数" xfId="101"/>
    <cellStyle name="百分比 5" xfId="102"/>
    <cellStyle name="好_县区合并测算20080423(按照各省比重）_财力性转移支付2010年预算参考数" xfId="103"/>
    <cellStyle name="千位分隔 11" xfId="104"/>
    <cellStyle name="好_缺口县区测算(财政部标准)_财力性转移支付2010年预算参考数" xfId="105"/>
    <cellStyle name="60% - 强调文字颜色 5 2" xfId="106"/>
    <cellStyle name="差_28四川" xfId="107"/>
    <cellStyle name="差_卫生部门_财力性转移支付2010年预算参考数" xfId="108"/>
    <cellStyle name="差_河南 缺口县区测算(地方填报白)_财力性转移支付2010年预算参考数" xfId="109"/>
    <cellStyle name="好_市辖区测算-新科目（20080626）_不含人员经费系数" xfId="110"/>
    <cellStyle name="差_县市旗测算20080508_不含人员经费系数" xfId="111"/>
    <cellStyle name="콤마 [0]_BOILER-CO1" xfId="112"/>
    <cellStyle name="好_核定人数下发表_财力性转移支付2010年预算参考数" xfId="113"/>
    <cellStyle name="差_2008年一般预算支出预计" xfId="114"/>
    <cellStyle name="好_农林水和城市维护标准支出20080505－县区合计_县市旗测算-新科目（含人口规模效应）" xfId="115"/>
    <cellStyle name="Accent4 - 40%" xfId="116"/>
    <cellStyle name="差_农林水和城市维护标准支出20080505－县区合计_民生政策最低支出需求" xfId="117"/>
    <cellStyle name="差_县市旗测算-新科目（20080627）" xfId="118"/>
    <cellStyle name="差_其他部门(按照总人口测算）—20080416_财力性转移支付2010年预算参考数" xfId="119"/>
    <cellStyle name="常规_（20091202）人代会附表-表样 2 2 2" xfId="120"/>
    <cellStyle name="差_人员工资和公用经费_财力性转移支付2010年预算参考数" xfId="121"/>
    <cellStyle name="好_县区合并测算20080421_不含人员经费系数_财力性转移支付2010年预算参考数" xfId="122"/>
    <cellStyle name="差_2016年科目0114" xfId="123"/>
    <cellStyle name="差_行政公检法测算" xfId="124"/>
    <cellStyle name="好_农林水和城市维护标准支出20080505－县区合计_不含人员经费系数_财力性转移支付2010年预算参考数" xfId="125"/>
    <cellStyle name="好_20河南_财力性转移支付2010年预算参考数" xfId="126"/>
    <cellStyle name="千位[0]_(人代会用)" xfId="127"/>
    <cellStyle name="RowLevel_0" xfId="128"/>
    <cellStyle name="好_县市旗测算-新科目（20080627）" xfId="129"/>
    <cellStyle name="好_汇总_财力性转移支付2010年预算参考数" xfId="130"/>
    <cellStyle name="Input" xfId="131"/>
    <cellStyle name="好_云南省2008年转移支付测算——州市本级考核部分及政策性测算" xfId="132"/>
    <cellStyle name="好_行政(燃修费)_县市旗测算-新科目（含人口规模效应）_财力性转移支付2010年预算参考数" xfId="133"/>
    <cellStyle name="差_文体广播事业(按照总人口测算）—20080416_不含人员经费系数_财力性转移支付2010年预算参考数" xfId="134"/>
    <cellStyle name="差_市辖区测算-新科目（20080626）" xfId="135"/>
    <cellStyle name="Accent2 - 60%" xfId="136"/>
    <cellStyle name="好_分县成本差异系数_财力性转移支付2010年预算参考数" xfId="137"/>
    <cellStyle name="好_县区合并测算20080421_县市旗测算-新科目（含人口规模效应）" xfId="138"/>
    <cellStyle name="差_教育(按照总人口测算）—20080416_财力性转移支付2010年预算参考数" xfId="139"/>
    <cellStyle name="差_县市旗测算-新科目（20080627）_县市旗测算-新科目（含人口规模效应）" xfId="140"/>
    <cellStyle name="差_第一部分：综合全" xfId="141"/>
    <cellStyle name="好_卫生(按照总人口测算）—20080416" xfId="142"/>
    <cellStyle name="差_分县成本差异系数_不含人员经费系数" xfId="143"/>
    <cellStyle name="好_县市旗测算-新科目（20080627）_不含人员经费系数" xfId="144"/>
    <cellStyle name="好_卫生(按照总人口测算）—20080416_财力性转移支付2010年预算参考数" xfId="145"/>
    <cellStyle name="好_县市旗测算-新科目（20080627）_财力性转移支付2010年预算参考数" xfId="146"/>
    <cellStyle name="20% - 强调文字颜色 6 2" xfId="147"/>
    <cellStyle name="常规 5" xfId="148"/>
    <cellStyle name="强调文字颜色 4" xfId="149" builtinId="41"/>
    <cellStyle name="好_县市旗测算20080508_县市旗测算-新科目（含人口规模效应）" xfId="150"/>
    <cellStyle name="好_农林水和城市维护标准支出20080505－县区合计_财力性转移支付2010年预算参考数" xfId="151"/>
    <cellStyle name="好_09黑龙江_财力性转移支付2010年预算参考数" xfId="152"/>
    <cellStyle name="差_县市旗测算-新科目（20080627）_不含人员经费系数_财力性转移支付2010年预算参考数" xfId="153"/>
    <cellStyle name="差_市辖区测算20080510" xfId="154"/>
    <cellStyle name="好_附表_财力性转移支付2010年预算参考数" xfId="155"/>
    <cellStyle name="差_县市旗测算-新科目（20080626）_县市旗测算-新科目（含人口规模效应）" xfId="156"/>
    <cellStyle name="差_农林水和城市维护标准支出20080505－县区合计_县市旗测算-新科目（含人口规模效应）_财力性转移支付2010年预算参考数" xfId="157"/>
    <cellStyle name="好_县市旗测算-新科目（20080627）_不含人员经费系数_财力性转移支付2010年预算参考数" xfId="158"/>
    <cellStyle name="好_行政（人员）_县市旗测算-新科目（含人口规模效应）" xfId="159"/>
    <cellStyle name="好_青海 缺口县区测算(地方填报)" xfId="160"/>
    <cellStyle name="差_自行调整差异系数顺序" xfId="161"/>
    <cellStyle name="好_教育(按照总人口测算）—20080416_不含人员经费系数" xfId="162"/>
    <cellStyle name="好_云南省2008年转移支付测算——州市本级考核部分及政策性测算_财力性转移支付2010年预算参考数" xfId="163"/>
    <cellStyle name="差_分县成本差异系数" xfId="164"/>
    <cellStyle name="好_人员工资和公用经费2_财力性转移支付2010年预算参考数" xfId="165"/>
    <cellStyle name="差_山东省民生支出标准_财力性转移支付2010年预算参考数" xfId="166"/>
    <cellStyle name="差_农林水和城市维护标准支出20080505－县区合计_县市旗测算-新科目（含人口规模效应）" xfId="167"/>
    <cellStyle name="差_人员工资和公用经费3_财力性转移支付2010年预算参考数" xfId="168"/>
    <cellStyle name="Accent3 - 40%" xfId="169"/>
    <cellStyle name="好_农林水和城市维护标准支出20080505－县区合计_民生政策最低支出需求_财力性转移支付2010年预算参考数" xfId="170"/>
    <cellStyle name="差_测算结果_财力性转移支付2010年预算参考数" xfId="171"/>
    <cellStyle name="差_财政供养人员_财力性转移支付2010年预算参考数" xfId="172"/>
    <cellStyle name="好_平邑_财力性转移支付2010年预算参考数" xfId="173"/>
    <cellStyle name="差_分析缺口率_财力性转移支付2010年预算参考数" xfId="174"/>
    <cellStyle name="好_27重庆_财力性转移支付2010年预算参考数" xfId="175"/>
    <cellStyle name="好_03昭通" xfId="176"/>
    <cellStyle name="差_缺口县区测算(财政部标准)_财力性转移支付2010年预算参考数" xfId="177"/>
    <cellStyle name="差_县区合并测算20080421_不含人员经费系数_财力性转移支付2010年预算参考数" xfId="178"/>
    <cellStyle name="好_2006年全省财力计算表（中央、决算）" xfId="179"/>
    <cellStyle name="好_县市旗测算-新科目（20080627）_民生政策最低支出需求_财力性转移支付2010年预算参考数" xfId="180"/>
    <cellStyle name="差_县市旗测算-新科目（20080626）_民生政策最低支出需求" xfId="181"/>
    <cellStyle name="差_2006年27重庆" xfId="182"/>
    <cellStyle name="差_河南 缺口县区测算(地方填报)_财力性转移支付2010年预算参考数" xfId="183"/>
    <cellStyle name="好_测算结果_财力性转移支付2010年预算参考数" xfId="184"/>
    <cellStyle name="常规 7 2" xfId="185"/>
    <cellStyle name="强调文字颜色 6 2" xfId="186"/>
    <cellStyle name="差_文体广播事业(按照总人口测算）—20080416_不含人员经费系数" xfId="187"/>
    <cellStyle name="差_20河南" xfId="188"/>
    <cellStyle name="差_县市旗测算-新科目（20080627）_财力性转移支付2010年预算参考数" xfId="189"/>
    <cellStyle name="差_其他部门(按照总人口测算）—20080416_民生政策最低支出需求" xfId="190"/>
    <cellStyle name="好_行政(燃修费)_财力性转移支付2010年预算参考数" xfId="191"/>
    <cellStyle name="差_缺口县区测算(财政部标准)" xfId="192"/>
    <cellStyle name="已访问的超链接" xfId="193" builtinId="9"/>
    <cellStyle name="常规 4 2" xfId="194"/>
    <cellStyle name="好_农林水和城市维护标准支出20080505－县区合计" xfId="195"/>
    <cellStyle name="差_27重庆_财力性转移支付2010年预算参考数" xfId="196"/>
    <cellStyle name="好_其他部门(按照总人口测算）—20080416_不含人员经费系数_财力性转移支付2010年预算参考数" xfId="197"/>
    <cellStyle name="60% - 强调文字颜色 3" xfId="198" builtinId="40"/>
    <cellStyle name="好_5334_2006年迪庆县级财政报表附表" xfId="199"/>
    <cellStyle name="40% - Accent3" xfId="200"/>
    <cellStyle name="comma zerodec" xfId="201"/>
    <cellStyle name="差_2006年34青海_财力性转移支付2010年预算参考数" xfId="202"/>
    <cellStyle name="差_分县成本差异系数_民生政策最低支出需求_财力性转移支付2010年预算参考数" xfId="203"/>
    <cellStyle name="好_530623_2006年县级财政报表附表" xfId="204"/>
    <cellStyle name="差_报表" xfId="205"/>
    <cellStyle name="好_2006年28四川_财力性转移支付2010年预算参考数" xfId="206"/>
    <cellStyle name="强调文字颜色 5 2" xfId="207"/>
    <cellStyle name="差_分县成本差异系数_财力性转移支付2010年预算参考数" xfId="208"/>
    <cellStyle name="差_文体广播事业(按照总人口测算）—20080416" xfId="209"/>
    <cellStyle name="差_2007年一般预算支出剔除_财力性转移支付2010年预算参考数" xfId="210"/>
    <cellStyle name="差_安徽 缺口县区测算(地方填报)1" xfId="211"/>
    <cellStyle name="差_核定人数下发表" xfId="212"/>
    <cellStyle name="差_文体广播事业(按照总人口测算）—20080416_财力性转移支付2010年预算参考数" xfId="213"/>
    <cellStyle name="千位分隔" xfId="214" builtinId="3"/>
    <cellStyle name="好_12滨州" xfId="215"/>
    <cellStyle name="好_危改资金测算" xfId="216"/>
    <cellStyle name="差_2007一般预算支出口径剔除表" xfId="217"/>
    <cellStyle name="好_2008年全省汇总收支计算表_财力性转移支付2010年预算参考数" xfId="218"/>
    <cellStyle name="好_县市旗测算20080508_民生政策最低支出需求" xfId="219"/>
    <cellStyle name="常规 2 3" xfId="220"/>
    <cellStyle name="好_缺口县区测算(按核定人数)" xfId="221"/>
    <cellStyle name="好_县市旗测算-新科目（20080627）_县市旗测算-新科目（含人口规模效应）_财力性转移支付2010年预算参考数" xfId="222"/>
    <cellStyle name="差_27重庆" xfId="223"/>
    <cellStyle name="好_34青海_1" xfId="224"/>
    <cellStyle name="Comma [0]" xfId="225"/>
    <cellStyle name="差_2008年全省汇总收支计算表_财力性转移支付2010年预算参考数" xfId="226"/>
    <cellStyle name="好_缺口县区测算（11.13）" xfId="227"/>
    <cellStyle name="好_教育(按照总人口测算）—20080416_县市旗测算-新科目（含人口规模效应）" xfId="228"/>
    <cellStyle name="Good" xfId="229"/>
    <cellStyle name="好_安徽 缺口县区测算(地方填报)1" xfId="230"/>
    <cellStyle name="差_2007年一般预算支出剔除" xfId="231"/>
    <cellStyle name="20% - 强调文字颜色 3" xfId="232" builtinId="38"/>
    <cellStyle name="差_缺口县区测算(按核定人数)" xfId="233"/>
    <cellStyle name="标题 4" xfId="234" builtinId="19"/>
    <cellStyle name="40% - 强调文字颜色 4" xfId="235" builtinId="43"/>
    <cellStyle name="60% - 强调文字颜色 6" xfId="236" builtinId="52"/>
    <cellStyle name="好_缺口县区测算(按2007支出增长25%测算)" xfId="237"/>
    <cellStyle name="链接单元格 2" xfId="238"/>
    <cellStyle name="强调文字颜色 3 2" xfId="239"/>
    <cellStyle name="好_核定人数下发表" xfId="240"/>
    <cellStyle name="千位分隔[0] 2" xfId="241"/>
    <cellStyle name="解释性文本" xfId="242" builtinId="53"/>
    <cellStyle name="好_1_财力性转移支付2010年预算参考数" xfId="243"/>
    <cellStyle name="Accent1" xfId="244"/>
    <cellStyle name="差_2006年22湖南_财力性转移支付2010年预算参考数" xfId="245"/>
    <cellStyle name="20% - 强调文字颜色 6" xfId="246" builtinId="50"/>
    <cellStyle name="好_缺口县区测算(按2007支出增长25%测算)_财力性转移支付2010年预算参考数" xfId="247"/>
    <cellStyle name="Explanatory Text" xfId="248"/>
    <cellStyle name="Norma,_laroux_4_营业在建 (2)_E21" xfId="249"/>
    <cellStyle name="差_文体广播事业(按照总人口测算）—20080416_县市旗测算-新科目（含人口规模效应）" xfId="250"/>
    <cellStyle name="检查单元格" xfId="251" builtinId="23"/>
    <cellStyle name="差_20河南_财力性转移支付2010年预算参考数" xfId="252"/>
    <cellStyle name="差_2006年水利统计指标统计表" xfId="253"/>
    <cellStyle name="20% - Accent4" xfId="254"/>
    <cellStyle name="40% - 强调文字颜色 5 2" xfId="255"/>
    <cellStyle name="差_530629_2006年县级财政报表附表" xfId="256"/>
    <cellStyle name="差_28四川_财力性转移支付2010年预算参考数" xfId="257"/>
    <cellStyle name="好_民生政策最低支出需求" xfId="258"/>
    <cellStyle name="差" xfId="259" builtinId="27"/>
    <cellStyle name="60% - 强调文字颜色 5" xfId="260" builtinId="48"/>
    <cellStyle name="标题 1" xfId="261" builtinId="16"/>
    <cellStyle name="40% - 强调文字颜色 1" xfId="262" builtinId="31"/>
    <cellStyle name="常规_2015年社会保险基金预算草案表样（报人大）" xfId="263"/>
    <cellStyle name="差_农林水和城市维护标准支出20080505－县区合计_财力性转移支付2010年预算参考数" xfId="264"/>
    <cellStyle name="千位分隔[0]" xfId="265" builtinId="6"/>
    <cellStyle name="强调文字颜色 5" xfId="266" builtinId="45"/>
    <cellStyle name="常规 6" xfId="267"/>
    <cellStyle name="表标题" xfId="268"/>
    <cellStyle name="好_测算结果" xfId="269"/>
    <cellStyle name="HEADING1" xfId="270"/>
    <cellStyle name="差_缺口县区测算(按2007支出增长25%测算)" xfId="271"/>
    <cellStyle name="汇总" xfId="272" builtinId="25"/>
    <cellStyle name="好_教育(按照总人口测算）—20080416_民生政策最低支出需求_财力性转移支付2010年预算参考数" xfId="273"/>
    <cellStyle name="好_县市旗测算20080508" xfId="274"/>
    <cellStyle name="Heading 3" xfId="275"/>
    <cellStyle name="好_2006年27重庆" xfId="276"/>
    <cellStyle name="好_其他部门(按照总人口测算）—20080416_不含人员经费系数" xfId="277"/>
    <cellStyle name="Neutral" xfId="278"/>
    <cellStyle name="好_2007一般预算支出口径剔除表" xfId="279"/>
    <cellStyle name="Bad" xfId="280"/>
    <cellStyle name="差_人员工资和公用经费3" xfId="281"/>
    <cellStyle name="千位_(人代会用)" xfId="282"/>
    <cellStyle name="好_县区合并测算20080423(按照各省比重）_不含人员经费系数_财力性转移支付2010年预算参考数" xfId="283"/>
    <cellStyle name="好_同德_财力性转移支付2010年预算参考数" xfId="284"/>
    <cellStyle name="差_测算结果汇总_财力性转移支付2010年预算参考数" xfId="285"/>
    <cellStyle name="통화 [0]_BOILER-CO1" xfId="286"/>
    <cellStyle name="差_M01-2(州市补助收入)" xfId="287"/>
    <cellStyle name="?鹎%U龡&amp;H齲_x0001_C铣_x0014__x0007__x0001__x0001_" xfId="288"/>
    <cellStyle name="差_22湖南_财力性转移支付2010年预算参考数" xfId="289"/>
    <cellStyle name="差_市辖区测算-新科目（20080626）_民生政策最低支出需求" xfId="290"/>
    <cellStyle name="好_数据--基础数据--预算组--2015年人代会预算部分--2015.01.20--人代会前第6稿--按姚局意见改--调市级项级明细_区县政府预算公开整改--表" xfId="291"/>
    <cellStyle name="好_县市旗测算-新科目（20080626）_县市旗测算-新科目（含人口规模效应）" xfId="292"/>
    <cellStyle name="警告文本" xfId="293" builtinId="11"/>
    <cellStyle name="标题" xfId="294" builtinId="15"/>
    <cellStyle name="好_行政(燃修费)_不含人员经费系数" xfId="295"/>
    <cellStyle name="差_检验表" xfId="296"/>
    <cellStyle name="差_县市旗测算-新科目（20080626）" xfId="297"/>
    <cellStyle name="20% - 强调文字颜色 2" xfId="298" builtinId="34"/>
    <cellStyle name="差_教育(按照总人口测算）—20080416_不含人员经费系数_财力性转移支付2010年预算参考数" xfId="299"/>
    <cellStyle name="no dec" xfId="300"/>
    <cellStyle name="计算" xfId="301" builtinId="22"/>
    <cellStyle name="差_成本差异系数（含人口规模）" xfId="302"/>
    <cellStyle name="好_缺口县区测算（11.13）_财力性转移支付2010年预算参考数" xfId="303"/>
    <cellStyle name="差_2015年社会保险基金预算草案表样（报人大）" xfId="304"/>
    <cellStyle name="40% - 强调文字颜色 2" xfId="305" builtinId="35"/>
    <cellStyle name="好_05潍坊" xfId="306"/>
    <cellStyle name="常规 2" xfId="307"/>
    <cellStyle name="差_民生政策最低支出需求_财力性转移支付2010年预算参考数" xfId="308"/>
    <cellStyle name="差_卫生(按照总人口测算）—20080416_县市旗测算-新科目（含人口规模效应）_财力性转移支付2010年预算参考数" xfId="309"/>
    <cellStyle name="差_行政(燃修费)_不含人员经费系数" xfId="310"/>
    <cellStyle name="好_市辖区测算-新科目（20080626）_县市旗测算-新科目（含人口规模效应）_财力性转移支付2010年预算参考数" xfId="311"/>
    <cellStyle name="注释" xfId="312" builtinId="10"/>
    <cellStyle name="好_30云南" xfId="313"/>
    <cellStyle name="差_县区合并测算20080421_财力性转移支付2010年预算参考数" xfId="314"/>
    <cellStyle name="差_总人口_财力性转移支付2010年预算参考数" xfId="315"/>
    <cellStyle name="差_行政公检法测算_不含人员经费系数_财力性转移支付2010年预算参考数" xfId="316"/>
    <cellStyle name="好_1110洱源县_财力性转移支付2010年预算参考数" xfId="317"/>
    <cellStyle name="差_县区合并测算20080421_不含人员经费系数" xfId="318"/>
    <cellStyle name="千分位_ 白土" xfId="319"/>
    <cellStyle name="常规 25" xfId="320"/>
    <cellStyle name="好_成本差异系数（含人口规模）" xfId="321"/>
    <cellStyle name="普通_ 白土" xfId="322"/>
    <cellStyle name="Warning Text" xfId="323"/>
    <cellStyle name="适中" xfId="324" builtinId="28"/>
    <cellStyle name="好_行政(燃修费)_不含人员经费系数_财力性转移支付2010年预算参考数" xfId="325"/>
    <cellStyle name="好_县市旗测算20080508_民生政策最低支出需求_财力性转移支付2010年预算参考数" xfId="326"/>
    <cellStyle name="百分比" xfId="327" builtinId="5"/>
    <cellStyle name="差_云南省2008年转移支付测算——州市本级考核部分及政策性测算_财力性转移支付2010年预算参考数" xfId="328"/>
    <cellStyle name="好_2008计算资料（8月5）" xfId="329"/>
    <cellStyle name="好_2008年全省汇总收支计算表" xfId="330"/>
    <cellStyle name="40% - 强调文字颜色 5" xfId="331" builtinId="47"/>
    <cellStyle name="差_其他部门(按照总人口测算）—20080416_不含人员经费系数_财力性转移支付2010年预算参考数" xfId="332"/>
    <cellStyle name="差_云南 缺口县区测算(地方填报)_财力性转移支付2010年预算参考数" xfId="333"/>
    <cellStyle name="好_Book2_财力性转移支付2010年预算参考数" xfId="334"/>
    <cellStyle name="标题 5" xfId="335"/>
    <cellStyle name="霓付 [0]_ +Foil &amp; -FOIL &amp; PAPER" xfId="336"/>
    <cellStyle name="好_河南 缺口县区测算(地方填报)" xfId="337"/>
    <cellStyle name="好_缺口县区测算(按核定人数)_财力性转移支付2010年预算参考数" xfId="338"/>
    <cellStyle name="差_30云南_1" xfId="339"/>
    <cellStyle name="Accent3 - 20%" xfId="340"/>
    <cellStyle name="好_农林水和城市维护标准支出20080505－县区合计_县市旗测算-新科目（含人口规模效应）_财力性转移支付2010年预算参考数" xfId="341"/>
    <cellStyle name="好_自行调整差异系数顺序" xfId="342"/>
    <cellStyle name="Accent5 - 60%" xfId="343"/>
    <cellStyle name="超链接" xfId="344" builtinId="8"/>
    <cellStyle name="差_gdp" xfId="345"/>
    <cellStyle name="Dollar (zero dec)" xfId="346"/>
    <cellStyle name="差_第五部分(才淼、饶永宏）" xfId="347"/>
    <cellStyle name="差_2006年水利统计指标统计表_财力性转移支付2010年预算参考数" xfId="348"/>
    <cellStyle name="差_一般预算支出口径剔除表" xfId="349"/>
    <cellStyle name="好_Book1_财力性转移支付2010年预算参考数" xfId="350"/>
    <cellStyle name="货币" xfId="351" builtinId="4"/>
    <cellStyle name="好_其他部门(按照总人口测算）—20080416_县市旗测算-新科目（含人口规模效应）_财力性转移支付2010年预算参考数" xfId="352"/>
    <cellStyle name="好_总人口" xfId="353"/>
    <cellStyle name="好_2008年支出调整_财力性转移支付2010年预算参考数" xfId="354"/>
    <cellStyle name="差_卫生部门" xfId="355"/>
    <cellStyle name="好_市辖区测算20080510_不含人员经费系数_财力性转移支付2010年预算参考数" xfId="356"/>
    <cellStyle name="好_农林水和城市维护标准支出20080505－县区合计_不含人员经费系数" xfId="357"/>
    <cellStyle name="差_1" xfId="358"/>
    <cellStyle name="标题 3 2" xfId="359"/>
    <cellStyle name="好_县市旗测算-新科目（20080627）_民生政策最低支出需求" xfId="360"/>
    <cellStyle name="Header1" xfId="361"/>
    <cellStyle name="40% - 强调文字颜色 3 2" xfId="362"/>
    <cellStyle name="差_青海 缺口县区测算(地方填报)_财力性转移支付2010年预算参考数" xfId="363"/>
    <cellStyle name="好_市辖区测算20080510_民生政策最低支出需求_财力性转移支付2010年预算参考数" xfId="364"/>
    <cellStyle name="好_2015年社会保险基金预算草案表样（报人大）" xfId="365"/>
    <cellStyle name="好_卫生(按照总人口测算）—20080416_不含人员经费系数_财力性转移支付2010年预算参考数" xfId="366"/>
    <cellStyle name="差_卫生(按照总人口测算）—20080416_民生政策最低支出需求_财力性转移支付2010年预算参考数" xfId="367"/>
    <cellStyle name="Accent5 - 20%" xfId="368"/>
    <cellStyle name="常规_（修改后）新科目人代会报表---印刷稿5.8" xfId="369"/>
    <cellStyle name="好_市辖区测算-新科目（20080626）_财力性转移支付2010年预算参考数" xfId="370"/>
    <cellStyle name="输入" xfId="371" builtinId="20"/>
    <cellStyle name="好_县市旗测算-新科目（20080626）_不含人员经费系数" xfId="372"/>
    <cellStyle name="差_县区合并测算20080421" xfId="373"/>
    <cellStyle name="好_县市旗测算-新科目（20080626）_民生政策最低支出需求_财力性转移支付2010年预算参考数" xfId="374"/>
    <cellStyle name="好_分县成本差异系数_不含人员经费系数_财力性转移支付2010年预算参考数" xfId="375"/>
    <cellStyle name="Linked Cell" xfId="376"/>
    <cellStyle name="差_县市旗测算-新科目（20080627）_不含人员经费系数" xfId="377"/>
    <cellStyle name="20% - 强调文字颜色 4" xfId="378" builtinId="42"/>
    <cellStyle name="好_县市旗测算-新科目（20080627）_县市旗测算-新科目（含人口规模效应）" xfId="379"/>
    <cellStyle name="好_县市旗测算-新科目（20080626）_县市旗测算-新科目（含人口规模效应）_财力性转移支付2010年预算参考数" xfId="380"/>
    <cellStyle name="常规 10" xfId="381"/>
    <cellStyle name="差_05潍坊" xfId="382"/>
    <cellStyle name="20% - 强调文字颜色 5 2" xfId="383"/>
    <cellStyle name="差_成本差异系数（含人口规模）_财力性转移支付2010年预算参考数" xfId="384"/>
    <cellStyle name="差_县市旗测算20080508_县市旗测算-新科目（含人口规模效应）" xfId="385"/>
    <cellStyle name="链接单元格" xfId="386" builtinId="24"/>
    <cellStyle name="好_行政（人员）_不含人员经费系数" xfId="387"/>
    <cellStyle name="差_测算结果" xfId="388"/>
    <cellStyle name="40% - 强调文字颜色 4 2" xfId="389"/>
    <cellStyle name="差_行政公检法测算_县市旗测算-新科目（含人口规模效应）_财力性转移支付2010年预算参考数" xfId="390"/>
    <cellStyle name="标题 4 2" xfId="391"/>
    <cellStyle name="好_人员工资和公用经费" xfId="392"/>
    <cellStyle name="常规 13" xfId="393"/>
    <cellStyle name="60% - Accent5" xfId="394"/>
    <cellStyle name="好_行政(燃修费)_县市旗测算-新科目（含人口规模效应）" xfId="395"/>
    <cellStyle name="烹拳_ +Foil &amp; -FOIL &amp; PAPER" xfId="396"/>
    <cellStyle name="差_汇总表4_财力性转移支付2010年预算参考数" xfId="397"/>
    <cellStyle name="好_人员工资和公用经费3_财力性转移支付2010年预算参考数" xfId="398"/>
    <cellStyle name="20% - 强调文字颜色 5" xfId="399" builtinId="46"/>
    <cellStyle name="差_33甘肃" xfId="400"/>
    <cellStyle name="好_文体广播事业(按照总人口测算）—20080416_不含人员经费系数" xfId="401"/>
    <cellStyle name="Accent6" xfId="402"/>
    <cellStyle name="差_山东省民生支出标准" xfId="403"/>
    <cellStyle name="Check Cell" xfId="404"/>
    <cellStyle name="Percent_laroux" xfId="405"/>
    <cellStyle name="好_汇总表" xfId="406"/>
    <cellStyle name="20% - 强调文字颜色 1" xfId="407" builtinId="30"/>
    <cellStyle name="差_Book2_财力性转移支付2010年预算参考数" xfId="408"/>
    <cellStyle name="常规 9" xfId="409"/>
    <cellStyle name="差_00省级(打印)" xfId="410"/>
    <cellStyle name="好_民生政策最低支出需求_财力性转移支付2010年预算参考数" xfId="411"/>
    <cellStyle name="差_07临沂" xfId="412"/>
    <cellStyle name="好_青海 缺口县区测算(地方填报)_财力性转移支付2010年预算参考数" xfId="413"/>
    <cellStyle name="好_县区合并测算20080421_不含人员经费系数" xfId="414"/>
    <cellStyle name="好_市辖区测算20080510_财力性转移支付2010年预算参考数" xfId="415"/>
    <cellStyle name="好_附表" xfId="416"/>
    <cellStyle name="差_2006年28四川" xfId="417"/>
    <cellStyle name="20% - Accent5" xfId="418"/>
    <cellStyle name="好_山东省民生支出标准_财力性转移支付2010年预算参考数" xfId="419"/>
    <cellStyle name="差_2006年28四川_财力性转移支付2010年预算参考数" xfId="420"/>
    <cellStyle name="差_30云南_1_财力性转移支付2010年预算参考数" xfId="421"/>
    <cellStyle name="差_其他部门(按照总人口测算）—20080416_不含人员经费系数" xfId="422"/>
    <cellStyle name="差_县市旗测算-新科目（20080626）_县市旗测算-新科目（含人口规模效应）_财力性转移支付2010年预算参考数" xfId="423"/>
    <cellStyle name="好_2016人代会附表（2015-9-11）（姚局）-财经委" xfId="424"/>
    <cellStyle name="差_一般预算支出口径剔除表_财力性转移支付2010年预算参考数" xfId="425"/>
    <cellStyle name="差_2006年30云南" xfId="426"/>
    <cellStyle name="差_Book1_财力性转移支付2010年预算参考数" xfId="427"/>
    <cellStyle name="差_汇总_财力性转移支付2010年预算参考数" xfId="428"/>
    <cellStyle name="常规 8" xfId="429"/>
    <cellStyle name="好_2006年22湖南_财力性转移支付2010年预算参考数" xfId="430"/>
    <cellStyle name="好_县区合并测算20080421_民生政策最低支出需求" xfId="431"/>
    <cellStyle name="Heading 4" xfId="432"/>
    <cellStyle name="好_县区合并测算20080423(按照各省比重）_县市旗测算-新科目（含人口规模效应）" xfId="433"/>
    <cellStyle name="千位分隔[0] 3" xfId="434"/>
    <cellStyle name="差_社保处下达区县2015年指标（第二批）" xfId="435"/>
    <cellStyle name="差_县区合并测算20080421_县市旗测算-新科目（含人口规模效应）" xfId="436"/>
    <cellStyle name="好_县区合并测算20080423(按照各省比重）_民生政策最低支出需求_财力性转移支付2010年预算参考数" xfId="437"/>
    <cellStyle name="好_农林水和城市维护标准支出20080505－县区合计_民生政策最低支出需求" xfId="438"/>
    <cellStyle name="Accent5" xfId="439"/>
    <cellStyle name="好_教育(按照总人口测算）—20080416_财力性转移支付2010年预算参考数" xfId="440"/>
    <cellStyle name="检查单元格 2" xfId="441"/>
    <cellStyle name="样式 1" xfId="442"/>
    <cellStyle name="好_核定人数对比" xfId="443"/>
    <cellStyle name="好_县区合并测算20080423(按照各省比重）" xfId="444"/>
    <cellStyle name="好_卫生(按照总人口测算）—20080416_不含人员经费系数" xfId="445"/>
    <cellStyle name="40% - 强调文字颜色 6 2" xfId="446"/>
    <cellStyle name="差_教育(按照总人口测算）—20080416_民生政策最低支出需求_财力性转移支付2010年预算参考数" xfId="447"/>
    <cellStyle name="差_行政（人员）_县市旗测算-新科目（含人口规模效应）" xfId="448"/>
    <cellStyle name="好_卫生部门" xfId="449"/>
    <cellStyle name="Input_20121229 提供执行转移支付" xfId="450"/>
    <cellStyle name="Fixed" xfId="451"/>
    <cellStyle name="差_行政(燃修费)_民生政策最低支出需求" xfId="452"/>
    <cellStyle name="Accent2_2006年33甘肃" xfId="453"/>
    <cellStyle name="解释性文本 2" xfId="454"/>
    <cellStyle name="好_县区合并测算20080421" xfId="455"/>
    <cellStyle name="好_行政公检法测算_财力性转移支付2010年预算参考数" xfId="456"/>
    <cellStyle name="40% - Accent6" xfId="457"/>
    <cellStyle name="Comma_1995" xfId="458"/>
    <cellStyle name="표준_0N-HANDLING " xfId="459"/>
    <cellStyle name="差_核定人数对比" xfId="460"/>
    <cellStyle name="差_行政（人员）_县市旗测算-新科目（含人口规模效应）_财力性转移支付2010年预算参考数" xfId="461"/>
    <cellStyle name="好_市辖区测算20080510_县市旗测算-新科目（含人口规模效应）_财力性转移支付2010年预算参考数" xfId="462"/>
    <cellStyle name="好_2006年22湖南" xfId="463"/>
    <cellStyle name="好_分县成本差异系数_不含人员经费系数" xfId="464"/>
    <cellStyle name="40% - 强调文字颜色 6" xfId="465" builtinId="51"/>
    <cellStyle name="差_云南省2008年转移支付测算——州市本级考核部分及政策性测算" xfId="466"/>
    <cellStyle name="差_1110洱源县" xfId="467"/>
    <cellStyle name="差_不含人员经费系数" xfId="468"/>
    <cellStyle name="40% - Accent4" xfId="469"/>
    <cellStyle name="常规 2_004-2010年增消两税返还情况表" xfId="470"/>
    <cellStyle name="常规_2016人代会附表（2015-9-11）（姚局）-财经委" xfId="471"/>
    <cellStyle name="60% - 强调文字颜色 1 2" xfId="472"/>
    <cellStyle name="Title" xfId="473"/>
    <cellStyle name="好_其他部门(按照总人口测算）—20080416_民生政策最低支出需求_财力性转移支付2010年预算参考数" xfId="474"/>
    <cellStyle name="Accent1_2006年33甘肃" xfId="475"/>
    <cellStyle name="输出 2" xfId="476"/>
    <cellStyle name="差_0605石屏县" xfId="477"/>
    <cellStyle name="60% - Accent1" xfId="478"/>
    <cellStyle name="好_分县成本差异系数_民生政策最低支出需求" xfId="479"/>
    <cellStyle name="差_2006年22湖南" xfId="480"/>
    <cellStyle name="Accent2" xfId="481"/>
    <cellStyle name="差_县区合并测算20080423(按照各省比重）" xfId="482"/>
    <cellStyle name="好_县市旗测算20080508_县市旗测算-新科目（含人口规模效应）_财力性转移支付2010年预算参考数" xfId="483"/>
    <cellStyle name="好_人员工资和公用经费2" xfId="484"/>
    <cellStyle name="好_2008年支出调整" xfId="485"/>
    <cellStyle name="好_教育(按照总人口测算）—20080416_不含人员经费系数_财力性转移支付2010年预算参考数" xfId="486"/>
    <cellStyle name="计算 2" xfId="487"/>
    <cellStyle name="常规_汇总~提前告知分类分科目-----调整" xfId="488"/>
    <cellStyle name="差_缺口县区测算(按核定人数)_财力性转移支付2010年预算参考数" xfId="489"/>
    <cellStyle name="差_2006年27重庆_财力性转移支付2010年预算参考数" xfId="490"/>
    <cellStyle name="千位分隔_20151228 2016预算草案中转移支付部分 崔填执行(1)" xfId="491"/>
    <cellStyle name="差_30云南" xfId="492"/>
    <cellStyle name="好_28四川_财力性转移支付2010年预算参考数" xfId="493"/>
    <cellStyle name="常规 14" xfId="494"/>
    <cellStyle name="差_2008计算资料（8月5）" xfId="495"/>
    <cellStyle name="_ET_STYLE_NoName_00_" xfId="496"/>
    <cellStyle name="常规 4" xfId="497"/>
    <cellStyle name="差_市辖区测算-新科目（20080626）_县市旗测算-新科目（含人口规模效应）" xfId="498"/>
    <cellStyle name="Accent2 - 40%" xfId="499"/>
    <cellStyle name="Percent [2]" xfId="500"/>
    <cellStyle name="好_第一部分：综合全" xfId="501"/>
    <cellStyle name="好_县市旗测算-新科目（20080626）" xfId="502"/>
    <cellStyle name="差_2" xfId="503"/>
    <cellStyle name="好_2007年一般预算支出剔除" xfId="504"/>
    <cellStyle name="常规_十四届人大四次会议附表（2006-03-14）打印稿" xfId="505"/>
    <cellStyle name="20% - 强调文字颜色 2 2" xfId="506"/>
    <cellStyle name="差_县区合并测算20080423(按照各省比重）_民生政策最低支出需求_财力性转移支付2010年预算参考数" xfId="507"/>
    <cellStyle name="差_2_财力性转移支付2010年预算参考数" xfId="508"/>
    <cellStyle name="超级链接" xfId="509"/>
    <cellStyle name="差_县市旗测算-新科目（20080626）_不含人员经费系数_财力性转移支付2010年预算参考数" xfId="510"/>
    <cellStyle name="60% - 强调文字颜色 4" xfId="511" builtinId="44"/>
    <cellStyle name="差_核定人数下发表_财力性转移支付2010年预算参考数" xfId="512"/>
    <cellStyle name="好_11大理" xfId="513"/>
    <cellStyle name="60% - Accent4" xfId="514"/>
    <cellStyle name="差_其他部门(按照总人口测算）—20080416_县市旗测算-新科目（含人口规模效应）_财力性转移支付2010年预算参考数" xfId="515"/>
    <cellStyle name="好_2006年水利统计指标统计表_财力性转移支付2010年预算参考数" xfId="516"/>
    <cellStyle name="40% - Accent5" xfId="517"/>
    <cellStyle name="Grey" xfId="518"/>
    <cellStyle name="差_其他部门(按照总人口测算）—20080416_县市旗测算-新科目（含人口规模效应）" xfId="519"/>
    <cellStyle name="好_2008年预计支出与2007年对比" xfId="520"/>
    <cellStyle name="标题 1 2" xfId="521"/>
    <cellStyle name="Accent1 - 60%" xfId="522"/>
    <cellStyle name="差_市辖区测算-新科目（20080626）_不含人员经费系数_财力性转移支付2010年预算参考数" xfId="523"/>
    <cellStyle name="好_不含人员经费系数" xfId="524"/>
    <cellStyle name="常规 27" xfId="525"/>
    <cellStyle name="好_分析缺口率_财力性转移支付2010年预算参考数" xfId="526"/>
    <cellStyle name="差_卫生(按照总人口测算）—20080416_县市旗测算-新科目（含人口规模效应）" xfId="527"/>
    <cellStyle name="好_34青海" xfId="528"/>
    <cellStyle name="差_县区合并测算20080423(按照各省比重）_不含人员经费系数" xfId="529"/>
    <cellStyle name="差_行政公检法测算_县市旗测算-新科目（含人口规模效应）" xfId="530"/>
    <cellStyle name="差_文体广播事业(按照总人口测算）—20080416_民生政策最低支出需求" xfId="531"/>
    <cellStyle name="好_行政（人员）_民生政策最低支出需求_财力性转移支付2010年预算参考数" xfId="532"/>
    <cellStyle name="差_云南 缺口县区测算(地方填报)" xfId="533"/>
    <cellStyle name="差_县区合并测算20080423(按照各省比重）_县市旗测算-新科目（含人口规模效应）_财力性转移支付2010年预算参考数" xfId="534"/>
    <cellStyle name="好_1110洱源县" xfId="535"/>
    <cellStyle name="HEADING2" xfId="536"/>
    <cellStyle name="常规_2010年人代会报表" xfId="537"/>
    <cellStyle name="差_0502通海县" xfId="538"/>
    <cellStyle name="好_2006年27重庆_财力性转移支付2010年预算参考数" xfId="539"/>
    <cellStyle name="好_2007年收支情况及2008年收支预计表(汇总表)" xfId="540"/>
    <cellStyle name="差_河南 缺口县区测算(地方填报白)" xfId="541"/>
    <cellStyle name="百分比 4" xfId="542"/>
    <cellStyle name="差_县市旗测算-新科目（20080627）_县市旗测算-新科目（含人口规模效应）_财力性转移支付2010年预算参考数" xfId="543"/>
    <cellStyle name="差_教育(按照总人口测算）—20080416_不含人员经费系数" xfId="544"/>
    <cellStyle name="통화_BOILER-CO1" xfId="545"/>
    <cellStyle name="Output" xfId="546"/>
    <cellStyle name="好_30云南_1_财力性转移支付2010年预算参考数" xfId="547"/>
    <cellStyle name="后继超链接" xfId="548"/>
    <cellStyle name="差_县市旗测算-新科目（20080626）_财力性转移支付2010年预算参考数" xfId="549"/>
    <cellStyle name="好_行政公检法测算_县市旗测算-新科目（含人口规模效应）_财力性转移支付2010年预算参考数" xfId="550"/>
    <cellStyle name="好_卫生(按照总人口测算）—20080416_民生政策最低支出需求" xfId="551"/>
    <cellStyle name="差_人员工资和公用经费" xfId="552"/>
    <cellStyle name="差_行政(燃修费)_财力性转移支付2010年预算参考数" xfId="553"/>
    <cellStyle name="常规 20" xfId="554"/>
    <cellStyle name="常规 15" xfId="555"/>
    <cellStyle name="常规_新科目人代会报表---报送人大财经委稿" xfId="556"/>
    <cellStyle name="常规 18" xfId="557"/>
    <cellStyle name="Accent6 - 20%" xfId="558"/>
    <cellStyle name="好_gdp" xfId="559"/>
    <cellStyle name="差_县市旗测算20080508_民生政策最低支出需求" xfId="560"/>
    <cellStyle name="Accent4" xfId="561"/>
    <cellStyle name="好_34青海_财力性转移支付2010年预算参考数" xfId="562"/>
    <cellStyle name="差_河南 缺口县区测算(地方填报)" xfId="563"/>
    <cellStyle name="千位分隔 2" xfId="564"/>
    <cellStyle name="好_河南 缺口县区测算(地方填报白)_财力性转移支付2010年预算参考数" xfId="565"/>
    <cellStyle name="好_县市旗测算20080508_不含人员经费系数" xfId="566"/>
    <cellStyle name="好_河南 缺口县区测算(地方填报白)" xfId="567"/>
    <cellStyle name="好_河南 缺口县区测算(地方填报)_财力性转移支付2010年预算参考数" xfId="568"/>
    <cellStyle name="Normal_#10-Headcount" xfId="569"/>
    <cellStyle name="好_行政（人员）_不含人员经费系数_财力性转移支付2010年预算参考数" xfId="570"/>
    <cellStyle name="差_0605石屏县_财力性转移支付2010年预算参考数" xfId="571"/>
    <cellStyle name="好_33甘肃" xfId="572"/>
    <cellStyle name="40% - 强调文字颜色 1 2" xfId="573"/>
    <cellStyle name="好_14安徽" xfId="574"/>
    <cellStyle name="强调 1" xfId="575"/>
    <cellStyle name="钎霖_4岿角利" xfId="576"/>
    <cellStyle name="好_09黑龙江" xfId="577"/>
    <cellStyle name="差_行政（人员）_不含人员经费系数_财力性转移支付2010年预算参考数" xfId="578"/>
    <cellStyle name="Accent3 - 60%" xfId="579"/>
    <cellStyle name="差_缺口县区测算" xfId="580"/>
    <cellStyle name="20% - 强调文字颜色 3 2" xfId="581"/>
    <cellStyle name="好_行政(燃修费)" xfId="582"/>
    <cellStyle name="差_Book2" xfId="583"/>
    <cellStyle name="好_财政供养人员" xfId="584"/>
    <cellStyle name="常规_2016人代会附表（2015-9-11）（姚局）-财经委 2" xfId="585"/>
    <cellStyle name="Accent1 - 20%" xfId="586"/>
    <cellStyle name="差_12滨州" xfId="587"/>
    <cellStyle name="小数" xfId="588"/>
    <cellStyle name="输出" xfId="589" builtinId="21"/>
    <cellStyle name="常规 12" xfId="590"/>
    <cellStyle name="差_2007一般预算支出口径剔除表_财力性转移支付2010年预算参考数" xfId="591"/>
    <cellStyle name="差_县区合并测算20080421_民生政策最低支出需求" xfId="592"/>
    <cellStyle name="Accent6_2006年33甘肃" xfId="593"/>
    <cellStyle name="差_县市旗测算20080508_民生政策最低支出需求_财力性转移支付2010年预算参考数" xfId="594"/>
    <cellStyle name="Input [yellow]" xfId="595"/>
    <cellStyle name="差_03昭通" xfId="596"/>
    <cellStyle name="60% - Accent3" xfId="597"/>
    <cellStyle name="差_2008年支出调整_财力性转移支付2010年预算参考数" xfId="598"/>
    <cellStyle name="差_成本差异系数" xfId="599"/>
    <cellStyle name="好_山东省民生支出标准" xfId="600"/>
    <cellStyle name="20% - 强调文字颜色 4 2" xfId="601"/>
    <cellStyle name="归盒啦_95" xfId="602"/>
    <cellStyle name="差_汇总表4" xfId="603"/>
    <cellStyle name="常规_2010年人代会报表 2 2" xfId="604"/>
    <cellStyle name="差_县区合并测算20080423(按照各省比重）_民生政策最低支出需求" xfId="605"/>
    <cellStyle name="Accent6 - 40%" xfId="606"/>
    <cellStyle name="差_市辖区测算20080510_财力性转移支付2010年预算参考数" xfId="607"/>
    <cellStyle name="霓付_ +Foil &amp; -FOIL &amp; PAPER" xfId="608"/>
    <cellStyle name="好_2006年33甘肃" xfId="609"/>
    <cellStyle name="差_12滨州_财力性转移支付2010年预算参考数" xfId="610"/>
    <cellStyle name="警告文本 2" xfId="611"/>
    <cellStyle name="差_市辖区测算20080510_县市旗测算-新科目（含人口规模效应）" xfId="612"/>
    <cellStyle name="好_1" xfId="613"/>
    <cellStyle name="好_一般预算支出口径剔除表_财力性转移支付2010年预算参考数" xfId="614"/>
    <cellStyle name="好_第五部分(才淼、饶永宏）" xfId="615"/>
    <cellStyle name="差_22湖南" xfId="616"/>
    <cellStyle name="差_教育(按照总人口测算）—20080416_县市旗测算-新科目（含人口规模效应）_财力性转移支付2010年预算参考数" xfId="617"/>
    <cellStyle name="数字" xfId="618"/>
    <cellStyle name="差_09黑龙江" xfId="619"/>
    <cellStyle name="好_财政供养人员_财力性转移支付2010年预算参考数" xfId="620"/>
    <cellStyle name="货币[0]" xfId="621" builtinId="7"/>
    <cellStyle name="Calc Currency (0)" xfId="622"/>
    <cellStyle name="好_县区合并测算20080421_财力性转移支付2010年预算参考数" xfId="623"/>
    <cellStyle name="常规_表二---电子版" xfId="624"/>
    <cellStyle name="差_34青海_财力性转移支付2010年预算参考数" xfId="625"/>
    <cellStyle name="好_00省级(打印)" xfId="626"/>
    <cellStyle name="差_2006年34青海" xfId="627"/>
    <cellStyle name="Header2" xfId="628"/>
    <cellStyle name="好_县区合并测算20080423(按照各省比重）_县市旗测算-新科目（含人口规模效应）_财力性转移支付2010年预算参考数" xfId="629"/>
    <cellStyle name="差_汇总表" xfId="630"/>
    <cellStyle name="千位分隔[0] 4" xfId="631"/>
    <cellStyle name="差_县区合并测算20080421_县市旗测算-新科目（含人口规模效应）_财力性转移支付2010年预算参考数" xfId="632"/>
    <cellStyle name="好_社保处下达区县2015年指标（第二批）" xfId="633"/>
    <cellStyle name="差_分析缺口率" xfId="634"/>
    <cellStyle name="差_核定人数对比_财力性转移支付2010年预算参考数" xfId="635"/>
    <cellStyle name="好_其他部门(按照总人口测算）—20080416_民生政策最低支出需求" xfId="636"/>
    <cellStyle name="Heading 1" xfId="637"/>
    <cellStyle name="好_县区合并测算20080421_县市旗测算-新科目（含人口规模效应）_财力性转移支付2010年预算参考数" xfId="638"/>
    <cellStyle name="差_11大理" xfId="639"/>
    <cellStyle name="差_市辖区测算20080510_不含人员经费系数" xfId="640"/>
    <cellStyle name="好_成本差异系数_财力性转移支付2010年预算参考数" xfId="641"/>
    <cellStyle name="好_2008年一般预算支出预计" xfId="642"/>
    <cellStyle name="好_汇总表_财力性转移支付2010年预算参考数" xfId="643"/>
    <cellStyle name="好_07临沂" xfId="644"/>
    <cellStyle name="好_其他部门(按照总人口测算）—20080416_县市旗测算-新科目（含人口规模效应）" xfId="645"/>
    <cellStyle name="差_卫生(按照总人口测算）—20080416_财力性转移支付2010年预算参考数" xfId="646"/>
    <cellStyle name="Accent2 - 20%" xfId="647"/>
    <cellStyle name="差_2007年收支情况及2008年收支预计表(汇总表)_财力性转移支付2010年预算参考数" xfId="648"/>
    <cellStyle name="差_文体广播事业(按照总人口测算）—20080416_县市旗测算-新科目（含人口规模效应）_财力性转移支付2010年预算参考数" xfId="649"/>
    <cellStyle name="常规 16" xfId="650"/>
    <cellStyle name="常规 21" xfId="651"/>
    <cellStyle name="好_0502通海县" xfId="652"/>
    <cellStyle name="强调文字颜色 2 2" xfId="653"/>
    <cellStyle name="好_市辖区测算20080510_不含人员经费系数" xfId="654"/>
    <cellStyle name="差_分县成本差异系数_民生政策最低支出需求" xfId="655"/>
    <cellStyle name="常规_2006年支出预算表（2006-02-24）最最后稿" xfId="656"/>
    <cellStyle name="好" xfId="657" builtinId="26"/>
    <cellStyle name="差_2006年全省财力计算表（中央、决算）" xfId="658"/>
    <cellStyle name="好_成本差异系数" xfId="659"/>
    <cellStyle name="差_检验表（调整后）" xfId="660"/>
    <cellStyle name="好_县市旗测算20080508_财力性转移支付2010年预算参考数" xfId="661"/>
    <cellStyle name="差_县市旗测算-新科目（20080626）_不含人员经费系数" xfId="662"/>
    <cellStyle name="差_34青海" xfId="663"/>
    <cellStyle name="差_县市旗测算-新科目（20080627）_民生政策最低支出需求" xfId="664"/>
    <cellStyle name="好_行政（人员）_县市旗测算-新科目（含人口规模效应）_财力性转移支付2010年预算参考数" xfId="665"/>
    <cellStyle name="差_行政公检法测算_民生政策最低支出需求_财力性转移支付2010年预算参考数" xfId="666"/>
    <cellStyle name="差_县区合并测算20080421_民生政策最低支出需求_财力性转移支付2010年预算参考数" xfId="667"/>
    <cellStyle name="差_汇总" xfId="668"/>
    <cellStyle name="好_其他部门(按照总人口测算）—20080416_县市旗测算-新科目（含人口规模效应）_隋心对账单定稿0514 3" xfId="669"/>
    <cellStyle name="差_卫生(按照总人口测算）—20080416_民生政策最低支出需求" xfId="670"/>
    <cellStyle name="差_缺口县区测算（11.13）" xfId="671"/>
    <cellStyle name="好_市辖区测算-新科目（20080626）_民生政策最低支出需求" xfId="672"/>
    <cellStyle name="好_汇总-县级财政报表附表" xfId="673"/>
    <cellStyle name="好_Book1" xfId="674"/>
    <cellStyle name="好_教育(按照总人口测算）—20080416" xfId="675"/>
    <cellStyle name="差_14安徽_财力性转移支付2010年预算参考数" xfId="676"/>
    <cellStyle name="常规_2016年科目0114" xfId="677"/>
    <cellStyle name="差_市辖区测算20080510_民生政策最低支出需求_财力性转移支付2010年预算参考数" xfId="678"/>
    <cellStyle name="好_数据--基础数据--预算组--2015年人代会预算部分--2015.01.20--人代会前第6稿--按姚局意见改--调市级项级明细" xfId="679"/>
    <cellStyle name="好_云南 缺口县区测算(地方填报)_财力性转移支付2010年预算参考数" xfId="680"/>
    <cellStyle name="好_20河南" xfId="681"/>
    <cellStyle name="好_县区合并测算20080423(按照各省比重）_民生政策最低支出需求" xfId="682"/>
    <cellStyle name="Accent3" xfId="683"/>
    <cellStyle name="差_市辖区测算20080510_县市旗测算-新科目（含人口规模效应）_财力性转移支付2010年预算参考数" xfId="684"/>
    <cellStyle name="好_27重庆" xfId="685"/>
    <cellStyle name="好_市辖区测算-新科目（20080626）_县市旗测算-新科目（含人口规模效应）" xfId="686"/>
    <cellStyle name="Currency [0]" xfId="687"/>
    <cellStyle name="好_行政公检法测算" xfId="688"/>
    <cellStyle name="差_同德" xfId="689"/>
    <cellStyle name="常规 11" xfId="690"/>
    <cellStyle name="好_成本差异系数（含人口规模）_财力性转移支付2010年预算参考数" xfId="691"/>
    <cellStyle name="60% - Accent6" xfId="692"/>
    <cellStyle name="差_Book1" xfId="693"/>
    <cellStyle name="Normal - Style1" xfId="694"/>
    <cellStyle name="好_530629_2006年县级财政报表附表" xfId="695"/>
    <cellStyle name="好_缺口县区测算(财政部标准)" xfId="696"/>
    <cellStyle name="分级显示行_1_13区汇总" xfId="697"/>
    <cellStyle name="差_附表" xfId="698"/>
    <cellStyle name="差_平邑" xfId="699"/>
    <cellStyle name="差_14安徽" xfId="700"/>
    <cellStyle name="差_行政(燃修费)_民生政策最低支出需求_财力性转移支付2010年预算参考数" xfId="701"/>
    <cellStyle name="好_测算结果汇总" xfId="702"/>
    <cellStyle name="差_行政(燃修费)_不含人员经费系数_财力性转移支付2010年预算参考数" xfId="703"/>
    <cellStyle name="好_市辖区测算20080510" xfId="704"/>
    <cellStyle name="60% - 强调文字颜色 6 2" xfId="705"/>
    <cellStyle name="差_文体广播事业(按照总人口测算）—20080416_民生政策最低支出需求_财力性转移支付2010年预算参考数" xfId="706"/>
    <cellStyle name="好_汇总表4_财力性转移支付2010年预算参考数" xfId="707"/>
    <cellStyle name="好_M01-2(州市补助收入)" xfId="708"/>
    <cellStyle name="好_人员工资和公用经费3" xfId="709"/>
    <cellStyle name="好_2007一般预算支出口径剔除表_财力性转移支付2010年预算参考数" xfId="710"/>
    <cellStyle name="差_2016人代会附表（2015-9-11）（姚局）-财经委" xfId="711"/>
    <cellStyle name="ColLevel_0" xfId="712"/>
    <cellStyle name="好_2006年28四川" xfId="713"/>
    <cellStyle name="好_2006年水利统计指标统计表" xfId="714"/>
    <cellStyle name="差_县市旗测算20080508_不含人员经费系数_财力性转移支付2010年预算参考数" xfId="715"/>
    <cellStyle name="60% - 强调文字颜色 4 2" xfId="716"/>
    <cellStyle name="好_安徽 缺口县区测算(地方填报)1_财力性转移支付2010年预算参考数" xfId="717"/>
    <cellStyle name="好_行政公检法测算_不含人员经费系数" xfId="718"/>
    <cellStyle name="标题 2" xfId="719" builtinId="17"/>
    <cellStyle name="好_危改资金测算_财力性转移支付2010年预算参考数" xfId="720"/>
    <cellStyle name="好_卫生(按照总人口测算）—20080416_县市旗测算-新科目（含人口规模效应）" xfId="721"/>
    <cellStyle name="百分比 2" xfId="722"/>
    <cellStyle name="差_县区合并测算20080423(按照各省比重）_不含人员经费系数_财力性转移支付2010年预算参考数" xfId="723"/>
    <cellStyle name="差_教育(按照总人口测算）—20080416_县市旗测算-新科目（含人口规模效应）" xfId="724"/>
    <cellStyle name="Accent6 - 60%" xfId="725"/>
    <cellStyle name="差_民生政策最低支出需求" xfId="726"/>
    <cellStyle name="差_34青海_1_财力性转移支付2010年预算参考数" xfId="727"/>
    <cellStyle name="差_1_财力性转移支付2010年预算参考数" xfId="728"/>
    <cellStyle name="好_自行调整差异系数顺序_财力性转移支付2010年预算参考数" xfId="729"/>
    <cellStyle name="40% - Accent1" xfId="730"/>
    <cellStyle name="常规 17" xfId="731"/>
    <cellStyle name="常规 22" xfId="732"/>
    <cellStyle name="好_一般预算支出口径剔除表" xfId="733"/>
    <cellStyle name="好_其他部门(按照总人口测算）—20080416" xfId="734"/>
    <cellStyle name="常规_格式--2015人代会附表-屈开开提供--2015.01.10" xfId="735"/>
    <cellStyle name="好_2007年一般预算支出剔除_财力性转移支付2010年预算参考数" xfId="736"/>
    <cellStyle name="好_同德" xfId="737"/>
    <cellStyle name="好_行政（人员）" xfId="738"/>
    <cellStyle name="好_不含人员经费系数_财力性转移支付2010年预算参考数" xfId="739"/>
    <cellStyle name="强调文字颜色 3" xfId="740" builtinId="37"/>
    <cellStyle name="差_城建部门" xfId="741"/>
    <cellStyle name="差_财政供养人员" xfId="742"/>
    <cellStyle name="差_2008年支出核定" xfId="743"/>
    <cellStyle name="差_数据--基础数据--预算组--2015年人代会预算部分--2015.01.20--人代会前第6稿--按姚局意见改--调市级项级明细" xfId="744"/>
    <cellStyle name="差_卫生(按照总人口测算）—20080416_不含人员经费系数_财力性转移支付2010年预算参考数" xfId="745"/>
    <cellStyle name="差_分县成本差异系数_不含人员经费系数_财力性转移支付2010年预算参考数" xfId="746"/>
    <cellStyle name="好_2008年支出核定" xfId="747"/>
    <cellStyle name="好_文体广播事业(按照总人口测算）—20080416" xfId="748"/>
    <cellStyle name="好_分县成本差异系数" xfId="749"/>
    <cellStyle name="百分比 3" xfId="750"/>
    <cellStyle name="好_文体广播事业(按照总人口测算）—20080416_不含人员经费系数_财力性转移支付2010年预算参考数" xfId="751"/>
    <cellStyle name="差_行政（人员）_民生政策最低支出需求" xfId="752"/>
    <cellStyle name="差_人员工资和公用经费2" xfId="753"/>
    <cellStyle name="Date" xfId="754"/>
    <cellStyle name="60% - Accent2" xfId="755"/>
    <cellStyle name="好_2006年30云南" xfId="756"/>
    <cellStyle name="20% - Accent6" xfId="757"/>
    <cellStyle name="好_卫生部门_财力性转移支付2010年预算参考数" xfId="758"/>
    <cellStyle name="差_教育(按照总人口测算）—20080416" xfId="759"/>
    <cellStyle name="差_农林水和城市维护标准支出20080505－县区合计" xfId="760"/>
    <cellStyle name="40% - 强调文字颜色 2 2" xfId="761"/>
    <cellStyle name="差_重点民生支出需求测算表社保（农村低保）081112" xfId="762"/>
    <cellStyle name="差_汇总表提前告知区县" xfId="763"/>
    <cellStyle name="好_Book2" xfId="764"/>
    <cellStyle name="差_农林水和城市维护标准支出20080505－县区合计_民生政策最低支出需求_财力性转移支付2010年预算参考数" xfId="765"/>
    <cellStyle name="好_行政公检法测算_不含人员经费系数_财力性转移支付2010年预算参考数" xfId="766"/>
    <cellStyle name="常规_046-2010年土地出让金、四项收费、新增地全年预计----------------" xfId="767"/>
    <cellStyle name="好_县市旗测算-新科目（20080626）_财力性转移支付2010年预算参考数" xfId="768"/>
    <cellStyle name="好_测算结果汇总_财力性转移支付2010年预算参考数" xfId="769"/>
    <cellStyle name="后继超级链接" xfId="770"/>
    <cellStyle name="差_危改资金测算" xfId="771"/>
    <cellStyle name="差 2" xfId="772"/>
    <cellStyle name="好_分县成本差异系数_民生政策最低支出需求_财力性转移支付2010年预算参考数" xfId="773"/>
    <cellStyle name="好_22湖南_财力性转移支付2010年预算参考数" xfId="774"/>
    <cellStyle name="Note" xfId="775"/>
    <cellStyle name="差_农林水和城市维护标准支出20080505－县区合计_不含人员经费系数_财力性转移支付2010年预算参考数" xfId="776"/>
    <cellStyle name="差_总人口" xfId="777"/>
    <cellStyle name="差_行政（人员）_财力性转移支付2010年预算参考数" xfId="778"/>
    <cellStyle name="差_卫生(按照总人口测算）—20080416" xfId="779"/>
    <cellStyle name="差_行政公检法测算_民生政策最低支出需求" xfId="780"/>
    <cellStyle name="好_县区合并测算20080423(按照各省比重）_不含人员经费系数" xfId="781"/>
    <cellStyle name="好_缺口县区测算" xfId="782"/>
    <cellStyle name="差_2007年收支情况及2008年收支预计表(汇总表)" xfId="783"/>
    <cellStyle name="20% - 强调文字颜色 1 2" xfId="784"/>
    <cellStyle name="差_09黑龙江_财力性转移支付2010年预算参考数" xfId="785"/>
    <cellStyle name="好_文体广播事业(按照总人口测算）—20080416_民生政策最低支出需求_财力性转移支付2010年预算参考数" xfId="786"/>
    <cellStyle name="差_市辖区测算-新科目（20080626）_不含人员经费系数" xfId="787"/>
    <cellStyle name="差_不含人员经费系数_财力性转移支付2010年预算参考数" xfId="788"/>
    <cellStyle name="常规_（20091202）人代会附表-表样 2" xfId="789"/>
    <cellStyle name="好_文体广播事业(按照总人口测算）—20080416_县市旗测算-新科目（含人口规模效应）" xfId="790"/>
    <cellStyle name="差_市辖区测算-新科目（20080626）_县市旗测算-新科目（含人口规模效应）_财力性转移支付2010年预算参考数" xfId="791"/>
    <cellStyle name="好_重点民生支出需求测算表社保（农村低保）081112" xfId="792"/>
    <cellStyle name="好_总人口_财力性转移支付2010年预算参考数" xfId="793"/>
    <cellStyle name="差_汇总-县级财政报表附表" xfId="794"/>
    <cellStyle name="差_2008年全省汇总收支计算表" xfId="795"/>
    <cellStyle name="差_危改资金测算_财力性转移支付2010年预算参考数" xfId="796"/>
    <cellStyle name="烹拳 [0]_ +Foil &amp; -FOIL &amp; PAPER" xfId="797"/>
    <cellStyle name="好_0605石屏县" xfId="798"/>
    <cellStyle name="强调 2" xfId="799"/>
    <cellStyle name="好_城建部门" xfId="800"/>
    <cellStyle name="货币 2" xfId="801"/>
    <cellStyle name="Currency_1995" xfId="802"/>
    <cellStyle name="差_11大理_财力性转移支付2010年预算参考数" xfId="803"/>
    <cellStyle name="适中 2" xfId="804"/>
    <cellStyle name="千分位[0]_ 白土" xfId="805"/>
    <cellStyle name="20% - Accent1" xfId="806"/>
    <cellStyle name="好_市辖区测算20080510_民生政策最低支出需求" xfId="807"/>
    <cellStyle name="差_1110洱源县_财力性转移支付2010年预算参考数" xfId="808"/>
    <cellStyle name="好_卫生(按照总人口测算）—20080416_县市旗测算-新科目（含人口规模效应）_财力性转移支付2010年预算参考数" xfId="809"/>
    <cellStyle name="好_其他部门(按照总人口测算）—20080416_财力性转移支付2010年预算参考数" xfId="810"/>
    <cellStyle name="好_市辖区测算-新科目（20080626）_不含人员经费系数_财力性转移支付2010年预算参考数" xfId="811"/>
    <cellStyle name="Accent5 - 40%" xfId="812"/>
    <cellStyle name="好_教育(按照总人口测算）—20080416_县市旗测算-新科目（含人口规模效应）_财力性转移支付2010年预算参考数" xfId="813"/>
    <cellStyle name="好_检验表（调整后）" xfId="814"/>
    <cellStyle name="好_行政公检法测算_县市旗测算-新科目（含人口规模效应）" xfId="815"/>
    <cellStyle name="差_数据--基础数据--预算组--2015年人代会预算部分--2015.01.20--人代会前第6稿--按姚局意见改--调市级项级明细_区县政府预算公开整改--表" xfId="816"/>
    <cellStyle name="好_教育(按照总人口测算）—20080416_民生政策最低支出需求" xfId="817"/>
    <cellStyle name="差_县区合并测算20080423(按照各省比重）_财力性转移支付2010年预算参考数" xfId="818"/>
    <cellStyle name="差_县市旗测算20080508_财力性转移支付2010年预算参考数" xfId="819"/>
    <cellStyle name="好_11大理_财力性转移支付2010年预算参考数" xfId="820"/>
    <cellStyle name="常规 26" xfId="821"/>
    <cellStyle name="好_市辖区测算-新科目（20080626）_民生政策最低支出需求_财力性转移支付2010年预算参考数" xfId="822"/>
    <cellStyle name="差_县市旗测算-新科目（20080627）_民生政策最低支出需求_财力性转移支付2010年预算参考数" xfId="823"/>
    <cellStyle name="差_县市旗测算-新科目（20080626）_民生政策最低支出需求_财力性转移支付2010年预算参考数" xfId="824"/>
    <cellStyle name="好_分析缺口率" xfId="825"/>
    <cellStyle name="差_行政（人员）" xfId="826"/>
    <cellStyle name="差_农林水和城市维护标准支出20080505－县区合计_不含人员经费系数" xfId="827"/>
    <cellStyle name="好_行政（人员）_民生政策最低支出需求" xfId="828"/>
    <cellStyle name="差_行政（人员）_不含人员经费系数" xfId="829"/>
    <cellStyle name="差_其他部门(按照总人口测算）—20080416" xfId="830"/>
    <cellStyle name="Accent3_2006年33甘肃" xfId="831"/>
    <cellStyle name="输入 2" xfId="832"/>
    <cellStyle name="好_丽江汇总" xfId="833"/>
    <cellStyle name="差_34青海_1" xfId="834"/>
    <cellStyle name="差_附表_财力性转移支付2010年预算参考数" xfId="835"/>
    <cellStyle name="标题 2 2" xfId="836"/>
    <cellStyle name="好_平邑" xfId="837"/>
    <cellStyle name="差_人员工资和公用经费2_财力性转移支付2010年预算参考数" xfId="838"/>
    <cellStyle name="强调 3" xfId="839"/>
    <cellStyle name="汇总 2" xfId="840"/>
    <cellStyle name="好_云南 缺口县区测算(地方填报)" xfId="841"/>
    <cellStyle name="差_平邑_财力性转移支付2010年预算参考数" xfId="842"/>
    <cellStyle name="差_市辖区测算-新科目（20080626）_民生政策最低支出需求_财力性转移支付2010年预算参考数" xfId="843"/>
    <cellStyle name="60% - 强调文字颜色 2" xfId="844" builtinId="36"/>
    <cellStyle name="好_28四川" xfId="845"/>
    <cellStyle name="千位分隔 3" xfId="846"/>
    <cellStyle name="好_县市旗测算-新科目（20080626）_不含人员经费系数_财力性转移支付2010年预算参考数" xfId="847"/>
    <cellStyle name="好_行政公检法测算_民生政策最低支出需求_财力性转移支付2010年预算参考数" xfId="848"/>
    <cellStyle name="差_县市旗测算20080508_县市旗测算-新科目（含人口规模效应）_财力性转移支付2010年预算参考数" xfId="849"/>
    <cellStyle name="好 2" xfId="850"/>
    <cellStyle name="好_2016年科目0114" xfId="8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config/browser360/Default/DirectOpenDownloadCache/&#20844;&#24320;/2021&#24180;&#25919;&#24220;&#20915;&#31639;&#20844;&#24320;/&#27941;&#21335;&#21306;2021&#24180;&#25919;&#24220;&#20915;&#31639;&#20844;&#2432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一般公共预算"/>
      <sheetName val="1全区一般收入"/>
      <sheetName val="2全区一般支出"/>
      <sheetName val="3区级一般收入"/>
      <sheetName val="4区级一般支出"/>
      <sheetName val="5区级一般功能明细"/>
      <sheetName val="6区级一般公共预算支出经济分类表"/>
      <sheetName val="7税收返还和转移支付"/>
      <sheetName val="8一般转移支付分地区"/>
      <sheetName val="9专项转移支付明细表"/>
      <sheetName val="10一般债务限额和余额 "/>
      <sheetName val="10一般债务限额和余额"/>
      <sheetName val="政府性基金预算"/>
      <sheetName val="11全区基金收入"/>
      <sheetName val="12全区基金支出"/>
      <sheetName val="13区级基金收入"/>
      <sheetName val="14区级基金支出"/>
      <sheetName val="15区级基金支出明细"/>
      <sheetName val="16基金转移支付"/>
      <sheetName val="17政府性基金专项转移支付明细"/>
      <sheetName val="18专项债务限额和余额"/>
      <sheetName val="国有资本经营预算"/>
      <sheetName val="19国资全区收入"/>
      <sheetName val="20国资全区支出"/>
      <sheetName val="21国资区级收入"/>
      <sheetName val="22国资区级支出"/>
      <sheetName val="23国资区级支出明细表"/>
      <sheetName val="24国资转移支付"/>
      <sheetName val="社会保险基金预算"/>
      <sheetName val="25全区社保基金收入"/>
      <sheetName val="26全区社保基金支出"/>
      <sheetName val="政府债务"/>
      <sheetName val="27债务发行还本付息"/>
    </sheetNames>
    <sheetDataSet>
      <sheetData sheetId="0"/>
      <sheetData sheetId="1"/>
      <sheetData sheetId="2"/>
      <sheetData sheetId="3">
        <row r="37">
          <cell r="B37">
            <v>958400</v>
          </cell>
          <cell r="C37">
            <v>1861779</v>
          </cell>
        </row>
      </sheetData>
      <sheetData sheetId="4"/>
      <sheetData sheetId="5"/>
      <sheetData sheetId="6"/>
      <sheetData sheetId="7"/>
      <sheetData sheetId="8"/>
      <sheetData sheetId="9"/>
      <sheetData sheetId="10"/>
      <sheetData sheetId="11"/>
      <sheetData sheetId="12"/>
      <sheetData sheetId="13"/>
      <sheetData sheetId="14"/>
      <sheetData sheetId="15">
        <row r="15">
          <cell r="B15">
            <v>1244700</v>
          </cell>
          <cell r="C15">
            <v>2289490</v>
          </cell>
          <cell r="D15">
            <v>2265781</v>
          </cell>
        </row>
      </sheetData>
      <sheetData sheetId="16"/>
      <sheetData sheetId="17"/>
      <sheetData sheetId="18"/>
      <sheetData sheetId="19"/>
      <sheetData sheetId="20"/>
      <sheetData sheetId="21"/>
      <sheetData sheetId="22"/>
      <sheetData sheetId="23"/>
      <sheetData sheetId="24">
        <row r="14">
          <cell r="B14">
            <v>1676</v>
          </cell>
          <cell r="C14">
            <v>1344</v>
          </cell>
          <cell r="D14">
            <v>1395</v>
          </cell>
        </row>
      </sheetData>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21" sqref="A21"/>
    </sheetView>
  </sheetViews>
  <sheetFormatPr defaultColWidth="9" defaultRowHeight="15.75"/>
  <sheetData/>
  <pageMargins left="0.75" right="0.75" top="1" bottom="1" header="0.5" footer="0.5"/>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B394"/>
  <sheetViews>
    <sheetView showZeros="0" topLeftCell="A359" workbookViewId="0">
      <selection activeCell="A1" sqref="A1:B1"/>
    </sheetView>
  </sheetViews>
  <sheetFormatPr defaultColWidth="9" defaultRowHeight="15.75" outlineLevelCol="1"/>
  <cols>
    <col min="1" max="1" width="42.625" style="48" customWidth="true"/>
    <col min="2" max="2" width="20.875" style="235" customWidth="true"/>
    <col min="3" max="16384" width="9" style="48"/>
  </cols>
  <sheetData>
    <row r="1" ht="45" customHeight="true" spans="1:2">
      <c r="A1" s="236" t="s">
        <v>493</v>
      </c>
      <c r="B1" s="237"/>
    </row>
    <row r="2" spans="1:2">
      <c r="A2" s="238"/>
      <c r="B2" s="239" t="s">
        <v>38</v>
      </c>
    </row>
    <row r="3" s="234" customFormat="true" spans="1:2">
      <c r="A3" s="240" t="s">
        <v>122</v>
      </c>
      <c r="B3" s="241" t="s">
        <v>494</v>
      </c>
    </row>
    <row r="4" s="234" customFormat="true" spans="1:2">
      <c r="A4" s="242" t="s">
        <v>495</v>
      </c>
      <c r="B4" s="243">
        <v>707600</v>
      </c>
    </row>
    <row r="5" s="234" customFormat="true" spans="1:2">
      <c r="A5" s="242" t="s">
        <v>496</v>
      </c>
      <c r="B5" s="243">
        <v>73966</v>
      </c>
    </row>
    <row r="6" s="234" customFormat="true" spans="1:2">
      <c r="A6" s="242" t="s">
        <v>497</v>
      </c>
      <c r="B6" s="243">
        <v>1336.156068</v>
      </c>
    </row>
    <row r="7" s="234" customFormat="true" spans="1:2">
      <c r="A7" s="242" t="s">
        <v>498</v>
      </c>
      <c r="B7" s="243">
        <v>827.541568</v>
      </c>
    </row>
    <row r="8" s="234" customFormat="true" spans="1:2">
      <c r="A8" s="242" t="s">
        <v>499</v>
      </c>
      <c r="B8" s="243">
        <v>340</v>
      </c>
    </row>
    <row r="9" s="234" customFormat="true" spans="1:2">
      <c r="A9" s="242" t="s">
        <v>500</v>
      </c>
      <c r="B9" s="243">
        <v>100</v>
      </c>
    </row>
    <row r="10" s="234" customFormat="true" spans="1:2">
      <c r="A10" s="242" t="s">
        <v>501</v>
      </c>
      <c r="B10" s="243">
        <v>63.6145</v>
      </c>
    </row>
    <row r="11" s="234" customFormat="true" spans="1:2">
      <c r="A11" s="242" t="s">
        <v>502</v>
      </c>
      <c r="B11" s="243">
        <v>5</v>
      </c>
    </row>
    <row r="12" s="234" customFormat="true" spans="1:2">
      <c r="A12" s="242" t="s">
        <v>503</v>
      </c>
      <c r="B12" s="243">
        <v>965.133068</v>
      </c>
    </row>
    <row r="13" s="234" customFormat="true" spans="1:2">
      <c r="A13" s="242" t="s">
        <v>504</v>
      </c>
      <c r="B13" s="243">
        <v>725.133068</v>
      </c>
    </row>
    <row r="14" s="234" customFormat="true" spans="1:2">
      <c r="A14" s="242" t="s">
        <v>505</v>
      </c>
      <c r="B14" s="243">
        <v>90</v>
      </c>
    </row>
    <row r="15" s="234" customFormat="true" spans="1:2">
      <c r="A15" s="242" t="s">
        <v>506</v>
      </c>
      <c r="B15" s="243">
        <v>150</v>
      </c>
    </row>
    <row r="16" s="234" customFormat="true" spans="1:2">
      <c r="A16" s="242" t="s">
        <v>507</v>
      </c>
      <c r="B16" s="243">
        <v>36530.094285</v>
      </c>
    </row>
    <row r="17" s="234" customFormat="true" spans="1:2">
      <c r="A17" s="242" t="s">
        <v>508</v>
      </c>
      <c r="B17" s="243">
        <v>11326.930764</v>
      </c>
    </row>
    <row r="18" s="234" customFormat="true" spans="1:2">
      <c r="A18" s="242" t="s">
        <v>509</v>
      </c>
      <c r="B18" s="243">
        <v>400</v>
      </c>
    </row>
    <row r="19" s="234" customFormat="true" spans="1:2">
      <c r="A19" s="242" t="s">
        <v>510</v>
      </c>
      <c r="B19" s="243">
        <v>3618.5</v>
      </c>
    </row>
    <row r="20" s="234" customFormat="true" spans="1:2">
      <c r="A20" s="242" t="s">
        <v>511</v>
      </c>
      <c r="B20" s="243">
        <v>420.472488</v>
      </c>
    </row>
    <row r="21" s="234" customFormat="true" spans="1:2">
      <c r="A21" s="242" t="s">
        <v>512</v>
      </c>
      <c r="B21" s="243">
        <v>8822.211033</v>
      </c>
    </row>
    <row r="22" s="234" customFormat="true" spans="1:2">
      <c r="A22" s="242" t="s">
        <v>513</v>
      </c>
      <c r="B22" s="243">
        <v>11941.98</v>
      </c>
    </row>
    <row r="23" s="234" customFormat="true" spans="1:2">
      <c r="A23" s="242" t="s">
        <v>514</v>
      </c>
      <c r="B23" s="243">
        <v>2003.008784</v>
      </c>
    </row>
    <row r="24" s="234" customFormat="true" spans="1:2">
      <c r="A24" s="242" t="s">
        <v>515</v>
      </c>
      <c r="B24" s="243">
        <v>848.766268</v>
      </c>
    </row>
    <row r="25" s="234" customFormat="true" spans="1:2">
      <c r="A25" s="242" t="s">
        <v>516</v>
      </c>
      <c r="B25" s="243">
        <v>170.742516</v>
      </c>
    </row>
    <row r="26" s="234" customFormat="true" spans="1:2">
      <c r="A26" s="242" t="s">
        <v>517</v>
      </c>
      <c r="B26" s="243">
        <v>983.5</v>
      </c>
    </row>
    <row r="27" s="234" customFormat="true" spans="1:2">
      <c r="A27" s="242" t="s">
        <v>518</v>
      </c>
      <c r="B27" s="243">
        <v>820.989496</v>
      </c>
    </row>
    <row r="28" s="234" customFormat="true" spans="1:2">
      <c r="A28" s="242" t="s">
        <v>519</v>
      </c>
      <c r="B28" s="243">
        <v>570.674896</v>
      </c>
    </row>
    <row r="29" s="234" customFormat="true" spans="1:2">
      <c r="A29" s="242" t="s">
        <v>520</v>
      </c>
      <c r="B29" s="243">
        <v>13.1996</v>
      </c>
    </row>
    <row r="30" s="234" customFormat="true" spans="1:2">
      <c r="A30" s="242" t="s">
        <v>521</v>
      </c>
      <c r="B30" s="243">
        <v>14.4</v>
      </c>
    </row>
    <row r="31" s="234" customFormat="true" spans="1:2">
      <c r="A31" s="242" t="s">
        <v>522</v>
      </c>
      <c r="B31" s="243">
        <v>222.715</v>
      </c>
    </row>
    <row r="32" s="234" customFormat="true" spans="1:2">
      <c r="A32" s="242" t="s">
        <v>523</v>
      </c>
      <c r="B32" s="243">
        <v>1399.890942</v>
      </c>
    </row>
    <row r="33" s="234" customFormat="true" spans="1:2">
      <c r="A33" s="242" t="s">
        <v>524</v>
      </c>
      <c r="B33" s="243">
        <v>1202.845794</v>
      </c>
    </row>
    <row r="34" s="234" customFormat="true" spans="1:2">
      <c r="A34" s="242" t="s">
        <v>525</v>
      </c>
      <c r="B34" s="243">
        <v>197.045148</v>
      </c>
    </row>
    <row r="35" s="234" customFormat="true" spans="1:2">
      <c r="A35" s="242" t="s">
        <v>526</v>
      </c>
      <c r="B35" s="243">
        <v>2500</v>
      </c>
    </row>
    <row r="36" s="234" customFormat="true" spans="1:2">
      <c r="A36" s="242" t="s">
        <v>527</v>
      </c>
      <c r="B36" s="243">
        <v>2500</v>
      </c>
    </row>
    <row r="37" s="234" customFormat="true" spans="1:2">
      <c r="A37" s="242" t="s">
        <v>528</v>
      </c>
      <c r="B37" s="243">
        <v>762.607432</v>
      </c>
    </row>
    <row r="38" s="234" customFormat="true" spans="1:2">
      <c r="A38" s="242" t="s">
        <v>529</v>
      </c>
      <c r="B38" s="243">
        <v>722.327432</v>
      </c>
    </row>
    <row r="39" s="234" customFormat="true" spans="1:2">
      <c r="A39" s="242" t="s">
        <v>530</v>
      </c>
      <c r="B39" s="243">
        <v>40.28</v>
      </c>
    </row>
    <row r="40" s="234" customFormat="true" spans="1:2">
      <c r="A40" s="242" t="s">
        <v>531</v>
      </c>
      <c r="B40" s="243">
        <v>2501.740864</v>
      </c>
    </row>
    <row r="41" s="234" customFormat="true" spans="1:2">
      <c r="A41" s="242" t="s">
        <v>532</v>
      </c>
      <c r="B41" s="243">
        <v>2082.500864</v>
      </c>
    </row>
    <row r="42" s="234" customFormat="true" spans="1:2">
      <c r="A42" s="242" t="s">
        <v>533</v>
      </c>
      <c r="B42" s="243">
        <v>419.24</v>
      </c>
    </row>
    <row r="43" s="234" customFormat="true" spans="1:2">
      <c r="A43" s="242" t="s">
        <v>534</v>
      </c>
      <c r="B43" s="243">
        <v>2274.562907</v>
      </c>
    </row>
    <row r="44" s="234" customFormat="true" spans="1:2">
      <c r="A44" s="242" t="s">
        <v>535</v>
      </c>
      <c r="B44" s="243">
        <v>801.199177</v>
      </c>
    </row>
    <row r="45" s="234" customFormat="true" spans="1:2">
      <c r="A45" s="242" t="s">
        <v>536</v>
      </c>
      <c r="B45" s="243">
        <v>898.28</v>
      </c>
    </row>
    <row r="46" s="234" customFormat="true" spans="1:2">
      <c r="A46" s="242" t="s">
        <v>537</v>
      </c>
      <c r="B46" s="243">
        <v>575.08373</v>
      </c>
    </row>
    <row r="47" s="234" customFormat="true" spans="1:2">
      <c r="A47" s="242" t="s">
        <v>538</v>
      </c>
      <c r="B47" s="243">
        <v>1836.40192</v>
      </c>
    </row>
    <row r="48" s="234" customFormat="true" spans="1:2">
      <c r="A48" s="242" t="s">
        <v>539</v>
      </c>
      <c r="B48" s="243">
        <v>736.40192</v>
      </c>
    </row>
    <row r="49" s="234" customFormat="true" spans="1:2">
      <c r="A49" s="242" t="s">
        <v>540</v>
      </c>
      <c r="B49" s="243">
        <v>1100</v>
      </c>
    </row>
    <row r="50" s="234" customFormat="true" spans="1:2">
      <c r="A50" s="242" t="s">
        <v>541</v>
      </c>
      <c r="B50" s="243">
        <v>183.87162</v>
      </c>
    </row>
    <row r="51" s="234" customFormat="true" spans="1:2">
      <c r="A51" s="242" t="s">
        <v>542</v>
      </c>
      <c r="B51" s="243">
        <v>154.161444</v>
      </c>
    </row>
    <row r="52" s="234" customFormat="true" spans="1:2">
      <c r="A52" s="242" t="s">
        <v>543</v>
      </c>
      <c r="B52" s="243">
        <v>29.710176</v>
      </c>
    </row>
    <row r="53" spans="1:2">
      <c r="A53" s="242" t="s">
        <v>544</v>
      </c>
      <c r="B53" s="243">
        <v>980.348671</v>
      </c>
    </row>
    <row r="54" spans="1:2">
      <c r="A54" s="242" t="s">
        <v>545</v>
      </c>
      <c r="B54" s="243">
        <v>721.021177</v>
      </c>
    </row>
    <row r="55" spans="1:2">
      <c r="A55" s="242" t="s">
        <v>546</v>
      </c>
      <c r="B55" s="243">
        <v>143.327494</v>
      </c>
    </row>
    <row r="56" spans="1:2">
      <c r="A56" s="242" t="s">
        <v>547</v>
      </c>
      <c r="B56" s="243">
        <v>116</v>
      </c>
    </row>
    <row r="57" spans="1:2">
      <c r="A57" s="242" t="s">
        <v>548</v>
      </c>
      <c r="B57" s="243">
        <v>2574.8556</v>
      </c>
    </row>
    <row r="58" spans="1:2">
      <c r="A58" s="242" t="s">
        <v>549</v>
      </c>
      <c r="B58" s="243">
        <v>1310.022842</v>
      </c>
    </row>
    <row r="59" spans="1:2">
      <c r="A59" s="242" t="s">
        <v>550</v>
      </c>
      <c r="B59" s="243">
        <v>626.2706</v>
      </c>
    </row>
    <row r="60" spans="1:2">
      <c r="A60" s="242" t="s">
        <v>551</v>
      </c>
      <c r="B60" s="243">
        <v>556.619958</v>
      </c>
    </row>
    <row r="61" spans="1:2">
      <c r="A61" s="242" t="s">
        <v>552</v>
      </c>
      <c r="B61" s="243">
        <v>81.9422</v>
      </c>
    </row>
    <row r="62" spans="1:2">
      <c r="A62" s="242" t="s">
        <v>553</v>
      </c>
      <c r="B62" s="243">
        <v>2128.144068</v>
      </c>
    </row>
    <row r="63" spans="1:2">
      <c r="A63" s="242" t="s">
        <v>554</v>
      </c>
      <c r="B63" s="243">
        <v>498.144068</v>
      </c>
    </row>
    <row r="64" spans="1:2">
      <c r="A64" s="242" t="s">
        <v>555</v>
      </c>
      <c r="B64" s="243">
        <v>18</v>
      </c>
    </row>
    <row r="65" spans="1:2">
      <c r="A65" s="242" t="s">
        <v>556</v>
      </c>
      <c r="B65" s="243">
        <v>1612</v>
      </c>
    </row>
    <row r="66" spans="1:2">
      <c r="A66" s="242" t="s">
        <v>557</v>
      </c>
      <c r="B66" s="243">
        <v>1890.73418</v>
      </c>
    </row>
    <row r="67" spans="1:2">
      <c r="A67" s="242" t="s">
        <v>558</v>
      </c>
      <c r="B67" s="243">
        <v>360.73418</v>
      </c>
    </row>
    <row r="68" spans="1:2">
      <c r="A68" s="242" t="s">
        <v>559</v>
      </c>
      <c r="B68" s="243">
        <v>1530</v>
      </c>
    </row>
    <row r="69" spans="1:2">
      <c r="A69" s="242" t="s">
        <v>560</v>
      </c>
      <c r="B69" s="243">
        <v>486.30796</v>
      </c>
    </row>
    <row r="70" spans="1:2">
      <c r="A70" s="242" t="s">
        <v>561</v>
      </c>
      <c r="B70" s="243">
        <v>391.30796</v>
      </c>
    </row>
    <row r="71" spans="1:2">
      <c r="A71" s="242" t="s">
        <v>562</v>
      </c>
      <c r="B71" s="243">
        <v>95</v>
      </c>
    </row>
    <row r="72" spans="1:2">
      <c r="A72" s="242" t="s">
        <v>563</v>
      </c>
      <c r="B72" s="243">
        <v>817.57302</v>
      </c>
    </row>
    <row r="73" spans="1:2">
      <c r="A73" s="242" t="s">
        <v>564</v>
      </c>
      <c r="B73" s="243">
        <v>637.16302</v>
      </c>
    </row>
    <row r="74" spans="1:2">
      <c r="A74" s="242" t="s">
        <v>565</v>
      </c>
      <c r="B74" s="243">
        <v>3.6</v>
      </c>
    </row>
    <row r="75" spans="1:2">
      <c r="A75" s="242" t="s">
        <v>566</v>
      </c>
      <c r="B75" s="243">
        <v>176.81</v>
      </c>
    </row>
    <row r="76" spans="1:2">
      <c r="A76" s="242" t="s">
        <v>567</v>
      </c>
      <c r="B76" s="243">
        <v>4524.004848</v>
      </c>
    </row>
    <row r="77" spans="1:2">
      <c r="A77" s="242" t="s">
        <v>568</v>
      </c>
      <c r="B77" s="243">
        <v>88.6324</v>
      </c>
    </row>
    <row r="78" spans="1:2">
      <c r="A78" s="242" t="s">
        <v>569</v>
      </c>
      <c r="B78" s="243">
        <v>354.132448</v>
      </c>
    </row>
    <row r="79" spans="1:2">
      <c r="A79" s="242" t="s">
        <v>570</v>
      </c>
      <c r="B79" s="243">
        <v>4081.24</v>
      </c>
    </row>
    <row r="80" spans="1:2">
      <c r="A80" s="242" t="s">
        <v>571</v>
      </c>
      <c r="B80" s="243">
        <v>7042.24689</v>
      </c>
    </row>
    <row r="81" spans="1:2">
      <c r="A81" s="242" t="s">
        <v>572</v>
      </c>
      <c r="B81" s="243">
        <v>4642.773728</v>
      </c>
    </row>
    <row r="82" spans="1:2">
      <c r="A82" s="242" t="s">
        <v>573</v>
      </c>
      <c r="B82" s="243">
        <v>56.014</v>
      </c>
    </row>
    <row r="83" spans="1:2">
      <c r="A83" s="242" t="s">
        <v>574</v>
      </c>
      <c r="B83" s="243">
        <v>27</v>
      </c>
    </row>
    <row r="84" spans="1:2">
      <c r="A84" s="242" t="s">
        <v>575</v>
      </c>
      <c r="B84" s="243">
        <v>126.515</v>
      </c>
    </row>
    <row r="85" spans="1:2">
      <c r="A85" s="242" t="s">
        <v>576</v>
      </c>
      <c r="B85" s="243">
        <v>10</v>
      </c>
    </row>
    <row r="86" spans="1:2">
      <c r="A86" s="242" t="s">
        <v>577</v>
      </c>
      <c r="B86" s="243">
        <v>15</v>
      </c>
    </row>
    <row r="87" spans="1:2">
      <c r="A87" s="242" t="s">
        <v>578</v>
      </c>
      <c r="B87" s="243">
        <v>2</v>
      </c>
    </row>
    <row r="88" spans="1:2">
      <c r="A88" s="242" t="s">
        <v>579</v>
      </c>
      <c r="B88" s="243">
        <v>98</v>
      </c>
    </row>
    <row r="89" spans="1:2">
      <c r="A89" s="242" t="s">
        <v>580</v>
      </c>
      <c r="B89" s="243">
        <v>767.48</v>
      </c>
    </row>
    <row r="90" spans="1:2">
      <c r="A90" s="242" t="s">
        <v>581</v>
      </c>
      <c r="B90" s="243">
        <v>1063.704562</v>
      </c>
    </row>
    <row r="91" spans="1:2">
      <c r="A91" s="242" t="s">
        <v>582</v>
      </c>
      <c r="B91" s="243">
        <v>233.7596</v>
      </c>
    </row>
    <row r="92" spans="1:2">
      <c r="A92" s="242" t="s">
        <v>583</v>
      </c>
      <c r="B92" s="243">
        <v>66109</v>
      </c>
    </row>
    <row r="93" spans="1:2">
      <c r="A93" s="242" t="s">
        <v>584</v>
      </c>
      <c r="B93" s="243">
        <v>61336.141402</v>
      </c>
    </row>
    <row r="94" spans="1:2">
      <c r="A94" s="242" t="s">
        <v>585</v>
      </c>
      <c r="B94" s="243">
        <v>49040.723932</v>
      </c>
    </row>
    <row r="95" spans="1:2">
      <c r="A95" s="242" t="s">
        <v>586</v>
      </c>
      <c r="B95" s="243">
        <v>12295.41747</v>
      </c>
    </row>
    <row r="96" spans="1:2">
      <c r="A96" s="242" t="s">
        <v>587</v>
      </c>
      <c r="B96" s="243">
        <v>226.8432</v>
      </c>
    </row>
    <row r="97" spans="1:2">
      <c r="A97" s="242" t="s">
        <v>588</v>
      </c>
      <c r="B97" s="243">
        <v>226.8432</v>
      </c>
    </row>
    <row r="98" spans="1:2">
      <c r="A98" s="242" t="s">
        <v>589</v>
      </c>
      <c r="B98" s="243">
        <v>2902.47146</v>
      </c>
    </row>
    <row r="99" spans="1:2">
      <c r="A99" s="242" t="s">
        <v>590</v>
      </c>
      <c r="B99" s="243">
        <v>1394.030656</v>
      </c>
    </row>
    <row r="100" spans="1:2">
      <c r="A100" s="242" t="s">
        <v>591</v>
      </c>
      <c r="B100" s="243">
        <v>98.5</v>
      </c>
    </row>
    <row r="101" spans="1:2">
      <c r="A101" s="242" t="s">
        <v>592</v>
      </c>
      <c r="B101" s="243">
        <v>15</v>
      </c>
    </row>
    <row r="102" spans="1:2">
      <c r="A102" s="242" t="s">
        <v>593</v>
      </c>
      <c r="B102" s="243">
        <v>152.5</v>
      </c>
    </row>
    <row r="103" spans="1:2">
      <c r="A103" s="242" t="s">
        <v>594</v>
      </c>
      <c r="B103" s="243">
        <v>50</v>
      </c>
    </row>
    <row r="104" spans="1:2">
      <c r="A104" s="242" t="s">
        <v>595</v>
      </c>
      <c r="B104" s="243">
        <v>7</v>
      </c>
    </row>
    <row r="105" spans="1:2">
      <c r="A105" s="242" t="s">
        <v>596</v>
      </c>
      <c r="B105" s="243">
        <v>210.784004</v>
      </c>
    </row>
    <row r="106" spans="1:2">
      <c r="A106" s="242" t="s">
        <v>597</v>
      </c>
      <c r="B106" s="243">
        <v>974.6568</v>
      </c>
    </row>
    <row r="107" spans="1:2">
      <c r="A107" s="242" t="s">
        <v>598</v>
      </c>
      <c r="B107" s="243">
        <v>155500</v>
      </c>
    </row>
    <row r="108" spans="1:2">
      <c r="A108" s="242" t="s">
        <v>599</v>
      </c>
      <c r="B108" s="243">
        <v>845.728632</v>
      </c>
    </row>
    <row r="109" spans="1:2">
      <c r="A109" s="242" t="s">
        <v>600</v>
      </c>
      <c r="B109" s="243">
        <v>845.728632</v>
      </c>
    </row>
    <row r="110" spans="1:2">
      <c r="A110" s="242" t="s">
        <v>601</v>
      </c>
      <c r="B110" s="243">
        <v>159025.142583</v>
      </c>
    </row>
    <row r="111" spans="1:2">
      <c r="A111" s="242" t="s">
        <v>602</v>
      </c>
      <c r="B111" s="243">
        <v>23467.791163</v>
      </c>
    </row>
    <row r="112" spans="1:2">
      <c r="A112" s="242" t="s">
        <v>603</v>
      </c>
      <c r="B112" s="243">
        <v>70232.822947</v>
      </c>
    </row>
    <row r="113" spans="1:2">
      <c r="A113" s="242" t="s">
        <v>604</v>
      </c>
      <c r="B113" s="243">
        <v>37374.576914</v>
      </c>
    </row>
    <row r="114" spans="1:2">
      <c r="A114" s="242" t="s">
        <v>605</v>
      </c>
      <c r="B114" s="243">
        <v>17348.549281</v>
      </c>
    </row>
    <row r="115" spans="1:2">
      <c r="A115" s="242" t="s">
        <v>606</v>
      </c>
      <c r="B115" s="243">
        <v>15.36</v>
      </c>
    </row>
    <row r="116" spans="1:2">
      <c r="A116" s="242" t="s">
        <v>607</v>
      </c>
      <c r="B116" s="243">
        <v>10586.042278</v>
      </c>
    </row>
    <row r="117" spans="1:2">
      <c r="A117" s="242" t="s">
        <v>608</v>
      </c>
      <c r="B117" s="243">
        <v>5888.538245</v>
      </c>
    </row>
    <row r="118" spans="1:2">
      <c r="A118" s="242" t="s">
        <v>609</v>
      </c>
      <c r="B118" s="243">
        <v>4773.538245</v>
      </c>
    </row>
    <row r="119" spans="1:2">
      <c r="A119" s="242" t="s">
        <v>610</v>
      </c>
      <c r="B119" s="243">
        <v>1115</v>
      </c>
    </row>
    <row r="120" spans="1:2">
      <c r="A120" s="242" t="s">
        <v>611</v>
      </c>
      <c r="B120" s="243">
        <v>836.019315</v>
      </c>
    </row>
    <row r="121" spans="1:2">
      <c r="A121" s="242" t="s">
        <v>612</v>
      </c>
      <c r="B121" s="243">
        <v>836.019315</v>
      </c>
    </row>
    <row r="122" spans="1:2">
      <c r="A122" s="242" t="s">
        <v>613</v>
      </c>
      <c r="B122" s="243">
        <v>1275.887371</v>
      </c>
    </row>
    <row r="123" spans="1:2">
      <c r="A123" s="242" t="s">
        <v>614</v>
      </c>
      <c r="B123" s="243">
        <v>1275.887371</v>
      </c>
    </row>
    <row r="124" spans="1:2">
      <c r="A124" s="242" t="s">
        <v>615</v>
      </c>
      <c r="B124" s="243">
        <v>1.551894</v>
      </c>
    </row>
    <row r="125" spans="1:2">
      <c r="A125" s="242" t="s">
        <v>616</v>
      </c>
      <c r="B125" s="243">
        <v>1.551894</v>
      </c>
    </row>
    <row r="126" spans="1:2">
      <c r="A126" s="242" t="s">
        <v>617</v>
      </c>
      <c r="B126" s="243">
        <v>29001</v>
      </c>
    </row>
    <row r="127" spans="1:2">
      <c r="A127" s="242" t="s">
        <v>618</v>
      </c>
      <c r="B127" s="243">
        <v>444.63056</v>
      </c>
    </row>
    <row r="128" spans="1:2">
      <c r="A128" s="242" t="s">
        <v>619</v>
      </c>
      <c r="B128" s="243">
        <v>444.63056</v>
      </c>
    </row>
    <row r="129" spans="1:2">
      <c r="A129" s="242" t="s">
        <v>620</v>
      </c>
      <c r="B129" s="243">
        <v>24773.3</v>
      </c>
    </row>
    <row r="130" spans="1:2">
      <c r="A130" s="242" t="s">
        <v>621</v>
      </c>
      <c r="B130" s="243">
        <v>5045</v>
      </c>
    </row>
    <row r="131" spans="1:2">
      <c r="A131" s="242" t="s">
        <v>622</v>
      </c>
      <c r="B131" s="243">
        <v>19728.3</v>
      </c>
    </row>
    <row r="132" spans="1:2">
      <c r="A132" s="242" t="s">
        <v>623</v>
      </c>
      <c r="B132" s="243">
        <v>735.3688</v>
      </c>
    </row>
    <row r="133" spans="1:2">
      <c r="A133" s="242" t="s">
        <v>624</v>
      </c>
      <c r="B133" s="243">
        <v>135.3688</v>
      </c>
    </row>
    <row r="134" spans="1:2">
      <c r="A134" s="242" t="s">
        <v>625</v>
      </c>
      <c r="B134" s="243">
        <v>600</v>
      </c>
    </row>
    <row r="135" spans="1:2">
      <c r="A135" s="242" t="s">
        <v>626</v>
      </c>
      <c r="B135" s="243">
        <v>91</v>
      </c>
    </row>
    <row r="136" spans="1:2">
      <c r="A136" s="242" t="s">
        <v>627</v>
      </c>
      <c r="B136" s="243">
        <v>91</v>
      </c>
    </row>
    <row r="137" spans="1:2">
      <c r="A137" s="242" t="s">
        <v>628</v>
      </c>
      <c r="B137" s="243">
        <v>9550</v>
      </c>
    </row>
    <row r="138" spans="1:2">
      <c r="A138" s="242" t="s">
        <v>629</v>
      </c>
      <c r="B138" s="243">
        <v>650.60838</v>
      </c>
    </row>
    <row r="139" spans="1:2">
      <c r="A139" s="242" t="s">
        <v>630</v>
      </c>
      <c r="B139" s="243">
        <v>112.5</v>
      </c>
    </row>
    <row r="140" spans="1:2">
      <c r="A140" s="242" t="s">
        <v>631</v>
      </c>
      <c r="B140" s="243">
        <v>837.10886</v>
      </c>
    </row>
    <row r="141" spans="1:2">
      <c r="A141" s="242" t="s">
        <v>632</v>
      </c>
      <c r="B141" s="243">
        <v>1000</v>
      </c>
    </row>
    <row r="142" spans="1:2">
      <c r="A142" s="242" t="s">
        <v>633</v>
      </c>
      <c r="B142" s="243">
        <v>717.198828</v>
      </c>
    </row>
    <row r="143" spans="1:2">
      <c r="A143" s="242" t="s">
        <v>634</v>
      </c>
      <c r="B143" s="243">
        <v>35</v>
      </c>
    </row>
    <row r="144" spans="1:2">
      <c r="A144" s="242" t="s">
        <v>635</v>
      </c>
      <c r="B144" s="243">
        <v>135.488</v>
      </c>
    </row>
    <row r="145" spans="1:2">
      <c r="A145" s="242" t="s">
        <v>636</v>
      </c>
      <c r="B145" s="243">
        <v>33.34</v>
      </c>
    </row>
    <row r="146" spans="1:2">
      <c r="A146" s="242" t="s">
        <v>637</v>
      </c>
      <c r="B146" s="243">
        <v>425</v>
      </c>
    </row>
    <row r="147" spans="1:2">
      <c r="A147" s="242" t="s">
        <v>638</v>
      </c>
      <c r="B147" s="243">
        <v>325</v>
      </c>
    </row>
    <row r="148" spans="1:2">
      <c r="A148" s="242" t="s">
        <v>639</v>
      </c>
      <c r="B148" s="243">
        <v>100</v>
      </c>
    </row>
    <row r="149" spans="1:2">
      <c r="A149" s="242" t="s">
        <v>640</v>
      </c>
      <c r="B149" s="243">
        <v>1509.23936</v>
      </c>
    </row>
    <row r="150" spans="1:2">
      <c r="A150" s="242" t="s">
        <v>641</v>
      </c>
      <c r="B150" s="243">
        <v>1509.23936</v>
      </c>
    </row>
    <row r="151" spans="1:2">
      <c r="A151" s="242" t="s">
        <v>642</v>
      </c>
      <c r="B151" s="243">
        <v>3306.7412</v>
      </c>
    </row>
    <row r="152" spans="1:2">
      <c r="A152" s="242" t="s">
        <v>643</v>
      </c>
      <c r="B152" s="243">
        <v>11.9</v>
      </c>
    </row>
    <row r="153" spans="1:2">
      <c r="A153" s="242" t="s">
        <v>644</v>
      </c>
      <c r="B153" s="243">
        <v>3294.8412</v>
      </c>
    </row>
    <row r="154" spans="1:2">
      <c r="A154" s="242" t="s">
        <v>645</v>
      </c>
      <c r="B154" s="243">
        <v>90450</v>
      </c>
    </row>
    <row r="155" spans="1:2">
      <c r="A155" s="242" t="s">
        <v>646</v>
      </c>
      <c r="B155" s="243">
        <v>2998.583641</v>
      </c>
    </row>
    <row r="156" spans="1:2">
      <c r="A156" s="242" t="s">
        <v>647</v>
      </c>
      <c r="B156" s="243">
        <v>982.76668</v>
      </c>
    </row>
    <row r="157" spans="1:2">
      <c r="A157" s="242" t="s">
        <v>648</v>
      </c>
      <c r="B157" s="243">
        <v>100</v>
      </c>
    </row>
    <row r="158" spans="1:2">
      <c r="A158" s="242" t="s">
        <v>649</v>
      </c>
      <c r="B158" s="243">
        <v>858.816961</v>
      </c>
    </row>
    <row r="159" spans="1:2">
      <c r="A159" s="242" t="s">
        <v>650</v>
      </c>
      <c r="B159" s="243">
        <v>1057</v>
      </c>
    </row>
    <row r="160" spans="1:2">
      <c r="A160" s="242" t="s">
        <v>651</v>
      </c>
      <c r="B160" s="243">
        <v>11456.104316</v>
      </c>
    </row>
    <row r="161" spans="1:2">
      <c r="A161" s="242" t="s">
        <v>652</v>
      </c>
      <c r="B161" s="243">
        <v>705.934916</v>
      </c>
    </row>
    <row r="162" spans="1:2">
      <c r="A162" s="242" t="s">
        <v>653</v>
      </c>
      <c r="B162" s="243">
        <v>80</v>
      </c>
    </row>
    <row r="163" spans="1:2">
      <c r="A163" s="242" t="s">
        <v>654</v>
      </c>
      <c r="B163" s="243">
        <v>8690.4674</v>
      </c>
    </row>
    <row r="164" spans="1:2">
      <c r="A164" s="242" t="s">
        <v>655</v>
      </c>
      <c r="B164" s="243">
        <v>1979.702</v>
      </c>
    </row>
    <row r="165" spans="1:2">
      <c r="A165" s="242" t="s">
        <v>656</v>
      </c>
      <c r="B165" s="243">
        <v>40258.792148</v>
      </c>
    </row>
    <row r="166" spans="1:2">
      <c r="A166" s="242" t="s">
        <v>657</v>
      </c>
      <c r="B166" s="243">
        <v>0.24</v>
      </c>
    </row>
    <row r="167" spans="1:2">
      <c r="A167" s="242" t="s">
        <v>658</v>
      </c>
      <c r="B167" s="243">
        <v>31330.802384</v>
      </c>
    </row>
    <row r="168" spans="1:2">
      <c r="A168" s="242" t="s">
        <v>659</v>
      </c>
      <c r="B168" s="243">
        <v>8927.749764</v>
      </c>
    </row>
    <row r="169" spans="1:2">
      <c r="A169" s="242" t="s">
        <v>660</v>
      </c>
      <c r="B169" s="243">
        <v>11199.433811</v>
      </c>
    </row>
    <row r="170" spans="1:2">
      <c r="A170" s="242" t="s">
        <v>661</v>
      </c>
      <c r="B170" s="243">
        <v>1559.82</v>
      </c>
    </row>
    <row r="171" spans="1:2">
      <c r="A171" s="242" t="s">
        <v>662</v>
      </c>
      <c r="B171" s="243">
        <v>9639.613811</v>
      </c>
    </row>
    <row r="172" spans="1:2">
      <c r="A172" s="242" t="s">
        <v>663</v>
      </c>
      <c r="B172" s="243">
        <v>3031.562351</v>
      </c>
    </row>
    <row r="173" spans="1:2">
      <c r="A173" s="242" t="s">
        <v>664</v>
      </c>
      <c r="B173" s="243">
        <v>62</v>
      </c>
    </row>
    <row r="174" spans="1:2">
      <c r="A174" s="242" t="s">
        <v>665</v>
      </c>
      <c r="B174" s="243">
        <v>418.224991</v>
      </c>
    </row>
    <row r="175" spans="1:2">
      <c r="A175" s="242" t="s">
        <v>666</v>
      </c>
      <c r="B175" s="243">
        <v>716.32</v>
      </c>
    </row>
    <row r="176" spans="1:2">
      <c r="A176" s="242" t="s">
        <v>667</v>
      </c>
      <c r="B176" s="243">
        <v>1048.66</v>
      </c>
    </row>
    <row r="177" spans="1:2">
      <c r="A177" s="242" t="s">
        <v>668</v>
      </c>
      <c r="B177" s="243">
        <v>174.7</v>
      </c>
    </row>
    <row r="178" spans="1:2">
      <c r="A178" s="242" t="s">
        <v>669</v>
      </c>
      <c r="B178" s="243">
        <v>611.65736</v>
      </c>
    </row>
    <row r="179" spans="1:2">
      <c r="A179" s="242" t="s">
        <v>670</v>
      </c>
      <c r="B179" s="243">
        <v>1315.946694</v>
      </c>
    </row>
    <row r="180" spans="1:2">
      <c r="A180" s="242" t="s">
        <v>671</v>
      </c>
      <c r="B180" s="243">
        <v>390.93</v>
      </c>
    </row>
    <row r="181" spans="1:2">
      <c r="A181" s="242" t="s">
        <v>672</v>
      </c>
      <c r="B181" s="243">
        <v>339.753321</v>
      </c>
    </row>
    <row r="182" spans="1:2">
      <c r="A182" s="242" t="s">
        <v>673</v>
      </c>
      <c r="B182" s="243">
        <v>167.463373</v>
      </c>
    </row>
    <row r="183" spans="1:2">
      <c r="A183" s="242" t="s">
        <v>674</v>
      </c>
      <c r="B183" s="243">
        <v>15</v>
      </c>
    </row>
    <row r="184" spans="1:2">
      <c r="A184" s="242" t="s">
        <v>675</v>
      </c>
      <c r="B184" s="243">
        <v>402.8</v>
      </c>
    </row>
    <row r="185" spans="1:2">
      <c r="A185" s="242" t="s">
        <v>676</v>
      </c>
      <c r="B185" s="243">
        <v>1704.526663</v>
      </c>
    </row>
    <row r="186" spans="1:2">
      <c r="A186" s="242" t="s">
        <v>677</v>
      </c>
      <c r="B186" s="243">
        <v>27</v>
      </c>
    </row>
    <row r="187" spans="1:2">
      <c r="A187" s="242" t="s">
        <v>678</v>
      </c>
      <c r="B187" s="243">
        <v>19.02</v>
      </c>
    </row>
    <row r="188" spans="1:2">
      <c r="A188" s="242" t="s">
        <v>679</v>
      </c>
      <c r="B188" s="243">
        <v>804.821951</v>
      </c>
    </row>
    <row r="189" spans="1:2">
      <c r="A189" s="242" t="s">
        <v>680</v>
      </c>
      <c r="B189" s="243">
        <v>853.684712</v>
      </c>
    </row>
    <row r="190" spans="1:2">
      <c r="A190" s="242" t="s">
        <v>681</v>
      </c>
      <c r="B190" s="243">
        <v>1017.282594</v>
      </c>
    </row>
    <row r="191" spans="1:2">
      <c r="A191" s="242" t="s">
        <v>682</v>
      </c>
      <c r="B191" s="243">
        <v>199.11496</v>
      </c>
    </row>
    <row r="192" spans="1:2">
      <c r="A192" s="242" t="s">
        <v>683</v>
      </c>
      <c r="B192" s="243">
        <v>398.487222</v>
      </c>
    </row>
    <row r="193" spans="1:2">
      <c r="A193" s="242" t="s">
        <v>684</v>
      </c>
      <c r="B193" s="243">
        <v>80.54034</v>
      </c>
    </row>
    <row r="194" spans="1:2">
      <c r="A194" s="242" t="s">
        <v>685</v>
      </c>
      <c r="B194" s="243">
        <v>14.75</v>
      </c>
    </row>
    <row r="195" spans="1:2">
      <c r="A195" s="242" t="s">
        <v>686</v>
      </c>
      <c r="B195" s="243">
        <v>324.390072</v>
      </c>
    </row>
    <row r="196" spans="1:2">
      <c r="A196" s="242" t="s">
        <v>687</v>
      </c>
      <c r="B196" s="243">
        <v>176.345948</v>
      </c>
    </row>
    <row r="197" spans="1:2">
      <c r="A197" s="242" t="s">
        <v>688</v>
      </c>
      <c r="B197" s="243">
        <v>135.655948</v>
      </c>
    </row>
    <row r="198" spans="1:2">
      <c r="A198" s="242" t="s">
        <v>689</v>
      </c>
      <c r="B198" s="243">
        <v>40.69</v>
      </c>
    </row>
    <row r="199" spans="1:2">
      <c r="A199" s="242" t="s">
        <v>690</v>
      </c>
      <c r="B199" s="243">
        <v>54.5</v>
      </c>
    </row>
    <row r="200" spans="1:2">
      <c r="A200" s="242" t="s">
        <v>691</v>
      </c>
      <c r="B200" s="243">
        <v>54.5</v>
      </c>
    </row>
    <row r="201" spans="1:2">
      <c r="A201" s="242" t="s">
        <v>692</v>
      </c>
      <c r="B201" s="243">
        <v>160.679858</v>
      </c>
    </row>
    <row r="202" spans="1:2">
      <c r="A202" s="242" t="s">
        <v>693</v>
      </c>
      <c r="B202" s="243">
        <v>68.087967</v>
      </c>
    </row>
    <row r="203" spans="1:2">
      <c r="A203" s="242" t="s">
        <v>694</v>
      </c>
      <c r="B203" s="243">
        <v>92.591891</v>
      </c>
    </row>
    <row r="204" spans="1:2">
      <c r="A204" s="242" t="s">
        <v>695</v>
      </c>
      <c r="B204" s="243">
        <v>165.7</v>
      </c>
    </row>
    <row r="205" spans="1:2">
      <c r="A205" s="242" t="s">
        <v>696</v>
      </c>
      <c r="B205" s="243">
        <v>50.3</v>
      </c>
    </row>
    <row r="206" spans="1:2">
      <c r="A206" s="242" t="s">
        <v>697</v>
      </c>
      <c r="B206" s="243">
        <v>115.4</v>
      </c>
    </row>
    <row r="207" spans="1:2">
      <c r="A207" s="242" t="s">
        <v>698</v>
      </c>
      <c r="B207" s="243">
        <v>0.45</v>
      </c>
    </row>
    <row r="208" spans="1:2">
      <c r="A208" s="242" t="s">
        <v>699</v>
      </c>
      <c r="B208" s="243">
        <v>0.45</v>
      </c>
    </row>
    <row r="209" spans="1:2">
      <c r="A209" s="242" t="s">
        <v>700</v>
      </c>
      <c r="B209" s="243">
        <v>12621</v>
      </c>
    </row>
    <row r="210" spans="1:2">
      <c r="A210" s="242" t="s">
        <v>701</v>
      </c>
      <c r="B210" s="243">
        <v>12621</v>
      </c>
    </row>
    <row r="211" spans="1:2">
      <c r="A211" s="242" t="s">
        <v>702</v>
      </c>
      <c r="B211" s="243">
        <v>697.838488</v>
      </c>
    </row>
    <row r="212" spans="1:2">
      <c r="A212" s="242" t="s">
        <v>703</v>
      </c>
      <c r="B212" s="243">
        <v>306.56314</v>
      </c>
    </row>
    <row r="213" spans="1:2">
      <c r="A213" s="242" t="s">
        <v>704</v>
      </c>
      <c r="B213" s="243">
        <v>221</v>
      </c>
    </row>
    <row r="214" spans="1:2">
      <c r="A214" s="242" t="s">
        <v>705</v>
      </c>
      <c r="B214" s="243">
        <v>125.675348</v>
      </c>
    </row>
    <row r="215" spans="1:2">
      <c r="A215" s="242" t="s">
        <v>706</v>
      </c>
      <c r="B215" s="243">
        <v>44.6</v>
      </c>
    </row>
    <row r="216" spans="1:2">
      <c r="A216" s="242" t="s">
        <v>707</v>
      </c>
      <c r="B216" s="243">
        <v>68506</v>
      </c>
    </row>
    <row r="217" spans="1:2">
      <c r="A217" s="242" t="s">
        <v>708</v>
      </c>
      <c r="B217" s="243">
        <v>4650.666142</v>
      </c>
    </row>
    <row r="218" spans="1:2">
      <c r="A218" s="242" t="s">
        <v>709</v>
      </c>
      <c r="B218" s="243">
        <v>848.155588</v>
      </c>
    </row>
    <row r="219" spans="1:2">
      <c r="A219" s="242" t="s">
        <v>710</v>
      </c>
      <c r="B219" s="243">
        <v>3802.510554</v>
      </c>
    </row>
    <row r="220" spans="1:2">
      <c r="A220" s="242" t="s">
        <v>711</v>
      </c>
      <c r="B220" s="243">
        <v>16124</v>
      </c>
    </row>
    <row r="221" spans="1:2">
      <c r="A221" s="242" t="s">
        <v>712</v>
      </c>
      <c r="B221" s="243">
        <v>8622.313291</v>
      </c>
    </row>
    <row r="222" spans="1:2">
      <c r="A222" s="242" t="s">
        <v>713</v>
      </c>
      <c r="B222" s="243">
        <v>7501.90162</v>
      </c>
    </row>
    <row r="223" spans="1:2">
      <c r="A223" s="242" t="s">
        <v>714</v>
      </c>
      <c r="B223" s="243">
        <v>41157.954443</v>
      </c>
    </row>
    <row r="224" spans="1:2">
      <c r="A224" s="242" t="s">
        <v>715</v>
      </c>
      <c r="B224" s="243">
        <v>3601.468569</v>
      </c>
    </row>
    <row r="225" spans="1:2">
      <c r="A225" s="242" t="s">
        <v>716</v>
      </c>
      <c r="B225" s="243">
        <v>37556.485874</v>
      </c>
    </row>
    <row r="226" spans="1:2">
      <c r="A226" s="242" t="s">
        <v>717</v>
      </c>
      <c r="B226" s="243">
        <v>15271.363058</v>
      </c>
    </row>
    <row r="227" spans="1:2">
      <c r="A227" s="242" t="s">
        <v>718</v>
      </c>
      <c r="B227" s="243">
        <v>2400.627488</v>
      </c>
    </row>
    <row r="228" spans="1:2">
      <c r="A228" s="242" t="s">
        <v>719</v>
      </c>
      <c r="B228" s="243">
        <v>756.740968</v>
      </c>
    </row>
    <row r="229" spans="1:2">
      <c r="A229" s="242" t="s">
        <v>720</v>
      </c>
      <c r="B229" s="243">
        <v>2629.475898</v>
      </c>
    </row>
    <row r="230" spans="1:2">
      <c r="A230" s="242" t="s">
        <v>721</v>
      </c>
      <c r="B230" s="243">
        <v>6677.985464</v>
      </c>
    </row>
    <row r="231" spans="1:2">
      <c r="A231" s="242" t="s">
        <v>722</v>
      </c>
      <c r="B231" s="243">
        <v>215.5047</v>
      </c>
    </row>
    <row r="232" spans="1:2">
      <c r="A232" s="242" t="s">
        <v>723</v>
      </c>
      <c r="B232" s="243">
        <v>1914.27854</v>
      </c>
    </row>
    <row r="233" spans="1:2">
      <c r="A233" s="242" t="s">
        <v>724</v>
      </c>
      <c r="B233" s="243">
        <v>676.75</v>
      </c>
    </row>
    <row r="234" spans="1:2">
      <c r="A234" s="242" t="s">
        <v>725</v>
      </c>
      <c r="B234" s="243">
        <v>9.64055</v>
      </c>
    </row>
    <row r="235" spans="1:2">
      <c r="A235" s="242" t="s">
        <v>726</v>
      </c>
      <c r="B235" s="243">
        <v>1.05755</v>
      </c>
    </row>
    <row r="236" spans="1:2">
      <c r="A236" s="242" t="s">
        <v>727</v>
      </c>
      <c r="B236" s="243">
        <v>8.583</v>
      </c>
    </row>
    <row r="237" spans="1:2">
      <c r="A237" s="242" t="s">
        <v>728</v>
      </c>
      <c r="B237" s="243">
        <v>3878.4638</v>
      </c>
    </row>
    <row r="238" spans="1:2">
      <c r="A238" s="242" t="s">
        <v>729</v>
      </c>
      <c r="B238" s="243">
        <v>3878.2638</v>
      </c>
    </row>
    <row r="239" spans="1:2">
      <c r="A239" s="242" t="s">
        <v>730</v>
      </c>
      <c r="B239" s="243">
        <v>13924.793152</v>
      </c>
    </row>
    <row r="240" spans="1:2">
      <c r="A240" s="242" t="s">
        <v>731</v>
      </c>
      <c r="B240" s="243">
        <v>3068.35214</v>
      </c>
    </row>
    <row r="241" spans="1:2">
      <c r="A241" s="242" t="s">
        <v>732</v>
      </c>
      <c r="B241" s="243">
        <v>8278.17006</v>
      </c>
    </row>
    <row r="242" spans="1:2">
      <c r="A242" s="242" t="s">
        <v>733</v>
      </c>
      <c r="B242" s="243">
        <v>1127.909052</v>
      </c>
    </row>
    <row r="243" spans="1:2">
      <c r="A243" s="242" t="s">
        <v>734</v>
      </c>
      <c r="B243" s="243">
        <v>1450.3619</v>
      </c>
    </row>
    <row r="244" spans="1:2">
      <c r="A244" s="242" t="s">
        <v>735</v>
      </c>
      <c r="B244" s="243">
        <v>10201.8</v>
      </c>
    </row>
    <row r="245" spans="1:2">
      <c r="A245" s="242" t="s">
        <v>736</v>
      </c>
      <c r="B245" s="243">
        <v>10201.8</v>
      </c>
    </row>
    <row r="246" spans="1:2">
      <c r="A246" s="242" t="s">
        <v>737</v>
      </c>
      <c r="B246" s="243">
        <v>3969.2</v>
      </c>
    </row>
    <row r="247" spans="1:2">
      <c r="A247" s="242" t="s">
        <v>738</v>
      </c>
      <c r="B247" s="243">
        <v>3969.2</v>
      </c>
    </row>
    <row r="248" spans="1:2">
      <c r="A248" s="242" t="s">
        <v>739</v>
      </c>
      <c r="B248" s="243">
        <v>98</v>
      </c>
    </row>
    <row r="249" spans="1:2">
      <c r="A249" s="242" t="s">
        <v>740</v>
      </c>
      <c r="B249" s="243">
        <v>98</v>
      </c>
    </row>
    <row r="250" spans="1:2">
      <c r="A250" s="242" t="s">
        <v>741</v>
      </c>
      <c r="B250" s="243">
        <v>298.51779</v>
      </c>
    </row>
    <row r="251" spans="1:2">
      <c r="A251" s="242" t="s">
        <v>742</v>
      </c>
      <c r="B251" s="243">
        <v>92.322756</v>
      </c>
    </row>
    <row r="252" spans="1:2">
      <c r="A252" s="242" t="s">
        <v>743</v>
      </c>
      <c r="B252" s="243">
        <v>104.195034</v>
      </c>
    </row>
    <row r="253" spans="1:2">
      <c r="A253" s="242" t="s">
        <v>744</v>
      </c>
      <c r="B253" s="243">
        <v>102</v>
      </c>
    </row>
    <row r="254" spans="1:2">
      <c r="A254" s="242" t="s">
        <v>745</v>
      </c>
      <c r="B254" s="243">
        <v>766.914</v>
      </c>
    </row>
    <row r="255" spans="1:2">
      <c r="A255" s="242" t="s">
        <v>746</v>
      </c>
      <c r="B255" s="243">
        <v>766.914</v>
      </c>
    </row>
    <row r="256" spans="1:2">
      <c r="A256" s="242" t="s">
        <v>747</v>
      </c>
      <c r="B256" s="243">
        <v>4700</v>
      </c>
    </row>
    <row r="257" spans="1:2">
      <c r="A257" s="242" t="s">
        <v>748</v>
      </c>
      <c r="B257" s="243">
        <v>1053.228268</v>
      </c>
    </row>
    <row r="258" spans="1:2">
      <c r="A258" s="242" t="s">
        <v>749</v>
      </c>
      <c r="B258" s="243">
        <v>5</v>
      </c>
    </row>
    <row r="259" spans="1:2">
      <c r="A259" s="242" t="s">
        <v>750</v>
      </c>
      <c r="B259" s="243">
        <v>35</v>
      </c>
    </row>
    <row r="260" spans="1:2">
      <c r="A260" s="242" t="s">
        <v>751</v>
      </c>
      <c r="B260" s="243">
        <v>60</v>
      </c>
    </row>
    <row r="261" spans="1:2">
      <c r="A261" s="242" t="s">
        <v>752</v>
      </c>
      <c r="B261" s="243">
        <v>100</v>
      </c>
    </row>
    <row r="262" spans="1:2">
      <c r="A262" s="242" t="s">
        <v>753</v>
      </c>
      <c r="B262" s="243">
        <v>239</v>
      </c>
    </row>
    <row r="263" spans="1:2">
      <c r="A263" s="242" t="s">
        <v>754</v>
      </c>
      <c r="B263" s="243">
        <v>110</v>
      </c>
    </row>
    <row r="264" spans="1:2">
      <c r="A264" s="242" t="s">
        <v>755</v>
      </c>
      <c r="B264" s="243">
        <v>110</v>
      </c>
    </row>
    <row r="265" spans="1:2">
      <c r="A265" s="242" t="s">
        <v>756</v>
      </c>
      <c r="B265" s="243">
        <v>1719.486329</v>
      </c>
    </row>
    <row r="266" spans="1:2">
      <c r="A266" s="242" t="s">
        <v>757</v>
      </c>
      <c r="B266" s="243">
        <v>1216.926329</v>
      </c>
    </row>
    <row r="267" spans="1:2">
      <c r="A267" s="242" t="s">
        <v>758</v>
      </c>
      <c r="B267" s="243">
        <v>330.3</v>
      </c>
    </row>
    <row r="268" spans="1:2">
      <c r="A268" s="242" t="s">
        <v>759</v>
      </c>
      <c r="B268" s="243">
        <v>12.26</v>
      </c>
    </row>
    <row r="269" spans="1:2">
      <c r="A269" s="242" t="s">
        <v>760</v>
      </c>
      <c r="B269" s="243">
        <v>100</v>
      </c>
    </row>
    <row r="270" spans="1:2">
      <c r="A270" s="242" t="s">
        <v>761</v>
      </c>
      <c r="B270" s="243">
        <v>20</v>
      </c>
    </row>
    <row r="271" spans="1:2">
      <c r="A271" s="242" t="s">
        <v>762</v>
      </c>
      <c r="B271" s="243">
        <v>40</v>
      </c>
    </row>
    <row r="272" spans="1:2">
      <c r="A272" s="242" t="s">
        <v>763</v>
      </c>
      <c r="B272" s="243">
        <v>1089.75844</v>
      </c>
    </row>
    <row r="273" spans="1:2">
      <c r="A273" s="242" t="s">
        <v>764</v>
      </c>
      <c r="B273" s="243">
        <v>799.75844</v>
      </c>
    </row>
    <row r="274" spans="1:2">
      <c r="A274" s="242" t="s">
        <v>765</v>
      </c>
      <c r="B274" s="243">
        <v>10</v>
      </c>
    </row>
    <row r="275" spans="1:2">
      <c r="A275" s="242" t="s">
        <v>766</v>
      </c>
      <c r="B275" s="243">
        <v>280</v>
      </c>
    </row>
    <row r="276" spans="1:2">
      <c r="A276" s="242" t="s">
        <v>767</v>
      </c>
      <c r="B276" s="243">
        <v>43801</v>
      </c>
    </row>
    <row r="277" spans="1:2">
      <c r="A277" s="242" t="s">
        <v>768</v>
      </c>
      <c r="B277" s="243">
        <v>14130.16863</v>
      </c>
    </row>
    <row r="278" spans="1:2">
      <c r="A278" s="242" t="s">
        <v>769</v>
      </c>
      <c r="B278" s="243">
        <v>3337.522597</v>
      </c>
    </row>
    <row r="279" spans="1:2">
      <c r="A279" s="242" t="s">
        <v>770</v>
      </c>
      <c r="B279" s="243">
        <v>143.441</v>
      </c>
    </row>
    <row r="280" spans="1:2">
      <c r="A280" s="242" t="s">
        <v>771</v>
      </c>
      <c r="B280" s="243">
        <v>10649.205033</v>
      </c>
    </row>
    <row r="281" spans="1:2">
      <c r="A281" s="242" t="s">
        <v>772</v>
      </c>
      <c r="B281" s="243">
        <v>12246.976745</v>
      </c>
    </row>
    <row r="282" spans="1:2">
      <c r="A282" s="242" t="s">
        <v>773</v>
      </c>
      <c r="B282" s="243">
        <v>2206.786</v>
      </c>
    </row>
    <row r="283" spans="1:2">
      <c r="A283" s="242" t="s">
        <v>774</v>
      </c>
      <c r="B283" s="243">
        <v>10040.190745</v>
      </c>
    </row>
    <row r="284" spans="1:2">
      <c r="A284" s="242" t="s">
        <v>775</v>
      </c>
      <c r="B284" s="243">
        <v>12639.192466</v>
      </c>
    </row>
    <row r="285" spans="1:2">
      <c r="A285" s="242" t="s">
        <v>776</v>
      </c>
      <c r="B285" s="243">
        <v>12639.192466</v>
      </c>
    </row>
    <row r="286" spans="1:2">
      <c r="A286" s="242" t="s">
        <v>777</v>
      </c>
      <c r="B286" s="243">
        <v>1307.091266</v>
      </c>
    </row>
    <row r="287" spans="1:2">
      <c r="A287" s="242" t="s">
        <v>778</v>
      </c>
      <c r="B287" s="243">
        <v>1307.091266</v>
      </c>
    </row>
    <row r="288" spans="1:2">
      <c r="A288" s="242" t="s">
        <v>779</v>
      </c>
      <c r="B288" s="243">
        <v>3477.570893</v>
      </c>
    </row>
    <row r="289" spans="1:2">
      <c r="A289" s="242" t="s">
        <v>780</v>
      </c>
      <c r="B289" s="243">
        <v>3477.570893</v>
      </c>
    </row>
    <row r="290" spans="1:2">
      <c r="A290" s="242" t="s">
        <v>781</v>
      </c>
      <c r="B290" s="243">
        <v>35400</v>
      </c>
    </row>
    <row r="291" spans="1:2">
      <c r="A291" s="242" t="s">
        <v>782</v>
      </c>
      <c r="B291" s="243">
        <v>7320.793326</v>
      </c>
    </row>
    <row r="292" spans="1:2">
      <c r="A292" s="242" t="s">
        <v>783</v>
      </c>
      <c r="B292" s="243">
        <v>711.695698</v>
      </c>
    </row>
    <row r="293" spans="1:2">
      <c r="A293" s="242" t="s">
        <v>784</v>
      </c>
      <c r="B293" s="243">
        <v>2615.170193</v>
      </c>
    </row>
    <row r="294" spans="1:2">
      <c r="A294" s="242" t="s">
        <v>785</v>
      </c>
      <c r="B294" s="243">
        <v>66.095389</v>
      </c>
    </row>
    <row r="295" spans="1:2">
      <c r="A295" s="242" t="s">
        <v>786</v>
      </c>
      <c r="B295" s="243">
        <v>25.4898</v>
      </c>
    </row>
    <row r="296" spans="1:2">
      <c r="A296" s="242" t="s">
        <v>787</v>
      </c>
      <c r="B296" s="243">
        <v>300</v>
      </c>
    </row>
    <row r="297" spans="1:2">
      <c r="A297" s="242" t="s">
        <v>788</v>
      </c>
      <c r="B297" s="243">
        <v>118</v>
      </c>
    </row>
    <row r="298" spans="1:2">
      <c r="A298" s="242" t="s">
        <v>789</v>
      </c>
      <c r="B298" s="243">
        <v>254.8676</v>
      </c>
    </row>
    <row r="299" spans="1:2">
      <c r="A299" s="242" t="s">
        <v>790</v>
      </c>
      <c r="B299" s="243">
        <v>1494.534646</v>
      </c>
    </row>
    <row r="300" spans="1:2">
      <c r="A300" s="242" t="s">
        <v>791</v>
      </c>
      <c r="B300" s="243">
        <v>10</v>
      </c>
    </row>
    <row r="301" spans="1:2">
      <c r="A301" s="242" t="s">
        <v>792</v>
      </c>
      <c r="B301" s="243">
        <v>198.94</v>
      </c>
    </row>
    <row r="302" spans="1:2">
      <c r="A302" s="242" t="s">
        <v>793</v>
      </c>
      <c r="B302" s="243">
        <v>15</v>
      </c>
    </row>
    <row r="303" spans="1:2">
      <c r="A303" s="242" t="s">
        <v>794</v>
      </c>
      <c r="B303" s="243">
        <v>631</v>
      </c>
    </row>
    <row r="304" spans="1:2">
      <c r="A304" s="242" t="s">
        <v>795</v>
      </c>
      <c r="B304" s="243">
        <v>880</v>
      </c>
    </row>
    <row r="305" spans="1:2">
      <c r="A305" s="242" t="s">
        <v>796</v>
      </c>
      <c r="B305" s="243">
        <v>2705.7044</v>
      </c>
    </row>
    <row r="306" spans="1:2">
      <c r="A306" s="242" t="s">
        <v>797</v>
      </c>
      <c r="B306" s="243">
        <v>2700.7044</v>
      </c>
    </row>
    <row r="307" spans="1:2">
      <c r="A307" s="242" t="s">
        <v>798</v>
      </c>
      <c r="B307" s="243">
        <v>5</v>
      </c>
    </row>
    <row r="308" spans="1:2">
      <c r="A308" s="242" t="s">
        <v>799</v>
      </c>
      <c r="B308" s="243">
        <v>24436.306769</v>
      </c>
    </row>
    <row r="309" spans="1:2">
      <c r="A309" s="242" t="s">
        <v>800</v>
      </c>
      <c r="B309" s="243">
        <v>572.44177</v>
      </c>
    </row>
    <row r="310" spans="1:2">
      <c r="A310" s="242" t="s">
        <v>801</v>
      </c>
      <c r="B310" s="243">
        <v>4128.176852</v>
      </c>
    </row>
    <row r="311" spans="1:2">
      <c r="A311" s="242" t="s">
        <v>802</v>
      </c>
      <c r="B311" s="243">
        <v>1938.1</v>
      </c>
    </row>
    <row r="312" spans="1:2">
      <c r="A312" s="242" t="s">
        <v>803</v>
      </c>
      <c r="B312" s="243">
        <v>441.5</v>
      </c>
    </row>
    <row r="313" spans="1:2">
      <c r="A313" s="242" t="s">
        <v>804</v>
      </c>
      <c r="B313" s="243">
        <v>170.68</v>
      </c>
    </row>
    <row r="314" spans="1:2">
      <c r="A314" s="242" t="s">
        <v>805</v>
      </c>
      <c r="B314" s="243">
        <v>115.2</v>
      </c>
    </row>
    <row r="315" spans="1:2">
      <c r="A315" s="242" t="s">
        <v>806</v>
      </c>
      <c r="B315" s="243">
        <v>571.6678</v>
      </c>
    </row>
    <row r="316" spans="1:2">
      <c r="A316" s="242" t="s">
        <v>807</v>
      </c>
      <c r="B316" s="243">
        <v>94.251</v>
      </c>
    </row>
    <row r="317" spans="1:2">
      <c r="A317" s="242" t="s">
        <v>808</v>
      </c>
      <c r="B317" s="243">
        <v>113.911</v>
      </c>
    </row>
    <row r="318" spans="1:2">
      <c r="A318" s="242" t="s">
        <v>809</v>
      </c>
      <c r="B318" s="243">
        <v>100</v>
      </c>
    </row>
    <row r="319" spans="1:2">
      <c r="A319" s="242" t="s">
        <v>810</v>
      </c>
      <c r="B319" s="243">
        <v>1.14</v>
      </c>
    </row>
    <row r="320" spans="1:2">
      <c r="A320" s="242" t="s">
        <v>811</v>
      </c>
      <c r="B320" s="243">
        <v>75.838</v>
      </c>
    </row>
    <row r="321" spans="1:2">
      <c r="A321" s="242" t="s">
        <v>812</v>
      </c>
      <c r="B321" s="243">
        <v>118.7237</v>
      </c>
    </row>
    <row r="322" spans="1:2">
      <c r="A322" s="242" t="s">
        <v>813</v>
      </c>
      <c r="B322" s="243">
        <v>15994.676647</v>
      </c>
    </row>
    <row r="323" spans="1:2">
      <c r="A323" s="242" t="s">
        <v>814</v>
      </c>
      <c r="B323" s="243">
        <v>50</v>
      </c>
    </row>
    <row r="324" spans="1:2">
      <c r="A324" s="242" t="s">
        <v>815</v>
      </c>
      <c r="B324" s="243">
        <v>50</v>
      </c>
    </row>
    <row r="325" spans="1:2">
      <c r="A325" s="242" t="s">
        <v>816</v>
      </c>
      <c r="B325" s="243">
        <v>671.00588</v>
      </c>
    </row>
    <row r="326" spans="1:2">
      <c r="A326" s="242" t="s">
        <v>817</v>
      </c>
      <c r="B326" s="243">
        <v>370.96588</v>
      </c>
    </row>
    <row r="327" spans="1:2">
      <c r="A327" s="242" t="s">
        <v>818</v>
      </c>
      <c r="B327" s="243">
        <v>300</v>
      </c>
    </row>
    <row r="328" spans="1:2">
      <c r="A328" s="242" t="s">
        <v>819</v>
      </c>
      <c r="B328" s="243">
        <v>1100.028944</v>
      </c>
    </row>
    <row r="329" spans="1:2">
      <c r="A329" s="242" t="s">
        <v>820</v>
      </c>
      <c r="B329" s="243">
        <v>1100.028944</v>
      </c>
    </row>
    <row r="330" spans="1:2">
      <c r="A330" s="242" t="s">
        <v>821</v>
      </c>
      <c r="B330" s="243">
        <v>25500</v>
      </c>
    </row>
    <row r="331" spans="1:2">
      <c r="A331" s="242" t="s">
        <v>822</v>
      </c>
      <c r="B331" s="243">
        <f>SUM(B332:B336)</f>
        <v>25500</v>
      </c>
    </row>
    <row r="332" spans="1:2">
      <c r="A332" s="242" t="s">
        <v>823</v>
      </c>
      <c r="B332" s="243">
        <v>531.94736</v>
      </c>
    </row>
    <row r="333" spans="1:2">
      <c r="A333" s="242" t="s">
        <v>824</v>
      </c>
      <c r="B333" s="243">
        <v>963.768</v>
      </c>
    </row>
    <row r="334" spans="1:2">
      <c r="A334" s="242" t="s">
        <v>825</v>
      </c>
      <c r="B334" s="243">
        <v>5356.306183</v>
      </c>
    </row>
    <row r="335" spans="1:2">
      <c r="A335" s="242" t="s">
        <v>826</v>
      </c>
      <c r="B335" s="243">
        <v>648.082076</v>
      </c>
    </row>
    <row r="336" spans="1:2">
      <c r="A336" s="242" t="s">
        <v>827</v>
      </c>
      <c r="B336" s="243">
        <v>17999.896381</v>
      </c>
    </row>
    <row r="337" spans="1:2">
      <c r="A337" s="242" t="s">
        <v>828</v>
      </c>
      <c r="B337" s="243">
        <v>12400</v>
      </c>
    </row>
    <row r="338" spans="1:2">
      <c r="A338" s="242" t="s">
        <v>829</v>
      </c>
      <c r="B338" s="243">
        <v>227.896884</v>
      </c>
    </row>
    <row r="339" spans="1:2">
      <c r="A339" s="242" t="s">
        <v>830</v>
      </c>
      <c r="B339" s="243">
        <v>227.896884</v>
      </c>
    </row>
    <row r="340" spans="1:2">
      <c r="A340" s="242" t="s">
        <v>831</v>
      </c>
      <c r="B340" s="243">
        <v>11238</v>
      </c>
    </row>
    <row r="341" spans="1:2">
      <c r="A341" s="242" t="s">
        <v>832</v>
      </c>
      <c r="B341" s="243">
        <v>11238</v>
      </c>
    </row>
    <row r="342" spans="1:2">
      <c r="A342" s="242" t="s">
        <v>833</v>
      </c>
      <c r="B342" s="243">
        <v>17200</v>
      </c>
    </row>
    <row r="343" spans="1:2">
      <c r="A343" s="242" t="s">
        <v>834</v>
      </c>
      <c r="B343" s="243">
        <v>439.532508</v>
      </c>
    </row>
    <row r="344" spans="1:2">
      <c r="A344" s="242" t="s">
        <v>835</v>
      </c>
      <c r="B344" s="243">
        <v>217.832508</v>
      </c>
    </row>
    <row r="345" spans="1:2">
      <c r="A345" s="242" t="s">
        <v>836</v>
      </c>
      <c r="B345" s="243">
        <v>221.7</v>
      </c>
    </row>
    <row r="346" spans="1:2">
      <c r="A346" s="242" t="s">
        <v>837</v>
      </c>
      <c r="B346" s="243">
        <v>167.6</v>
      </c>
    </row>
    <row r="347" spans="1:2">
      <c r="A347" s="242" t="s">
        <v>838</v>
      </c>
      <c r="B347" s="243">
        <v>167.6</v>
      </c>
    </row>
    <row r="348" spans="1:2">
      <c r="A348" s="242" t="s">
        <v>839</v>
      </c>
      <c r="B348" s="243">
        <v>16592.867492</v>
      </c>
    </row>
    <row r="349" spans="1:2">
      <c r="A349" s="242" t="s">
        <v>840</v>
      </c>
      <c r="B349" s="243">
        <v>16592.867492</v>
      </c>
    </row>
    <row r="350" spans="1:2">
      <c r="A350" s="242" t="s">
        <v>841</v>
      </c>
      <c r="B350" s="243">
        <v>1025</v>
      </c>
    </row>
    <row r="351" spans="1:2">
      <c r="A351" s="242" t="s">
        <v>842</v>
      </c>
      <c r="B351" s="243">
        <v>192.899032</v>
      </c>
    </row>
    <row r="352" spans="1:2">
      <c r="A352" s="242" t="s">
        <v>843</v>
      </c>
      <c r="B352" s="243">
        <v>192.699032</v>
      </c>
    </row>
    <row r="353" spans="1:2">
      <c r="A353" s="242" t="s">
        <v>844</v>
      </c>
      <c r="B353" s="243">
        <v>32</v>
      </c>
    </row>
    <row r="354" spans="1:2">
      <c r="A354" s="242" t="s">
        <v>845</v>
      </c>
      <c r="B354" s="243">
        <v>32</v>
      </c>
    </row>
    <row r="355" spans="1:2">
      <c r="A355" s="242" t="s">
        <v>846</v>
      </c>
      <c r="B355" s="243">
        <v>800</v>
      </c>
    </row>
    <row r="356" spans="1:2">
      <c r="A356" s="242" t="s">
        <v>847</v>
      </c>
      <c r="B356" s="243">
        <v>800</v>
      </c>
    </row>
    <row r="357" spans="1:2">
      <c r="A357" s="242" t="s">
        <v>848</v>
      </c>
      <c r="B357" s="243">
        <v>1028</v>
      </c>
    </row>
    <row r="358" spans="1:2">
      <c r="A358" s="242" t="s">
        <v>849</v>
      </c>
      <c r="B358" s="243">
        <v>646.22</v>
      </c>
    </row>
    <row r="359" spans="1:2">
      <c r="A359" s="242" t="s">
        <v>850</v>
      </c>
      <c r="B359" s="243">
        <v>381.78</v>
      </c>
    </row>
    <row r="360" spans="1:2">
      <c r="A360" s="242" t="s">
        <v>851</v>
      </c>
      <c r="B360" s="243">
        <v>6301</v>
      </c>
    </row>
    <row r="361" spans="1:2">
      <c r="A361" s="242" t="s">
        <v>852</v>
      </c>
      <c r="B361" s="243">
        <v>5130.390933</v>
      </c>
    </row>
    <row r="362" spans="1:2">
      <c r="A362" s="242" t="s">
        <v>853</v>
      </c>
      <c r="B362" s="243">
        <v>862.51152</v>
      </c>
    </row>
    <row r="363" spans="1:2">
      <c r="A363" s="242" t="s">
        <v>854</v>
      </c>
      <c r="B363" s="243">
        <v>1968.68</v>
      </c>
    </row>
    <row r="364" spans="1:2">
      <c r="A364" s="242" t="s">
        <v>855</v>
      </c>
      <c r="B364" s="243">
        <v>1711.792356</v>
      </c>
    </row>
    <row r="365" spans="1:2">
      <c r="A365" s="242" t="s">
        <v>856</v>
      </c>
      <c r="B365" s="243">
        <v>587.407057</v>
      </c>
    </row>
    <row r="366" spans="1:2">
      <c r="A366" s="242" t="s">
        <v>857</v>
      </c>
      <c r="B366" s="243">
        <v>250.849599</v>
      </c>
    </row>
    <row r="367" spans="1:2">
      <c r="A367" s="242" t="s">
        <v>858</v>
      </c>
      <c r="B367" s="243">
        <v>250.849599</v>
      </c>
    </row>
    <row r="368" spans="1:2">
      <c r="A368" s="242" t="s">
        <v>859</v>
      </c>
      <c r="B368" s="243">
        <v>34255</v>
      </c>
    </row>
    <row r="369" spans="1:2">
      <c r="A369" s="242" t="s">
        <v>860</v>
      </c>
      <c r="B369" s="243">
        <v>7398.288154</v>
      </c>
    </row>
    <row r="370" spans="1:2">
      <c r="A370" s="242" t="s">
        <v>861</v>
      </c>
      <c r="B370" s="243">
        <v>202.410154</v>
      </c>
    </row>
    <row r="371" spans="1:2">
      <c r="A371" s="242" t="s">
        <v>862</v>
      </c>
      <c r="B371" s="243">
        <v>1243.878</v>
      </c>
    </row>
    <row r="372" spans="1:2">
      <c r="A372" s="242" t="s">
        <v>863</v>
      </c>
      <c r="B372" s="243">
        <v>5952</v>
      </c>
    </row>
    <row r="373" spans="1:2">
      <c r="A373" s="242" t="s">
        <v>864</v>
      </c>
      <c r="B373" s="243">
        <v>26856.711846</v>
      </c>
    </row>
    <row r="374" spans="1:2">
      <c r="A374" s="242" t="s">
        <v>865</v>
      </c>
      <c r="B374" s="243">
        <v>26856.711846</v>
      </c>
    </row>
    <row r="375" spans="1:2">
      <c r="A375" s="242" t="s">
        <v>866</v>
      </c>
      <c r="B375" s="243">
        <v>1243.9814</v>
      </c>
    </row>
    <row r="376" spans="1:2">
      <c r="A376" s="242" t="s">
        <v>867</v>
      </c>
      <c r="B376" s="243">
        <v>1145.9814</v>
      </c>
    </row>
    <row r="377" spans="1:2">
      <c r="A377" s="242" t="s">
        <v>868</v>
      </c>
      <c r="B377" s="243">
        <v>1100</v>
      </c>
    </row>
    <row r="378" spans="1:2">
      <c r="A378" s="242" t="s">
        <v>869</v>
      </c>
      <c r="B378" s="243">
        <v>45.9814</v>
      </c>
    </row>
    <row r="379" spans="1:2">
      <c r="A379" s="242" t="s">
        <v>870</v>
      </c>
      <c r="B379" s="243">
        <v>98</v>
      </c>
    </row>
    <row r="380" spans="1:2">
      <c r="A380" s="242" t="s">
        <v>871</v>
      </c>
      <c r="B380" s="243">
        <v>98</v>
      </c>
    </row>
    <row r="381" spans="1:2">
      <c r="A381" s="242" t="s">
        <v>872</v>
      </c>
      <c r="B381" s="243">
        <v>10414</v>
      </c>
    </row>
    <row r="382" spans="1:2">
      <c r="A382" s="242" t="s">
        <v>873</v>
      </c>
      <c r="B382" s="243">
        <v>2360.84577</v>
      </c>
    </row>
    <row r="383" spans="1:2">
      <c r="A383" s="242" t="s">
        <v>874</v>
      </c>
      <c r="B383" s="243">
        <v>1020.298242</v>
      </c>
    </row>
    <row r="384" spans="1:2">
      <c r="A384" s="242" t="s">
        <v>875</v>
      </c>
      <c r="B384" s="243">
        <v>1019.89246</v>
      </c>
    </row>
    <row r="385" spans="1:2">
      <c r="A385" s="242" t="s">
        <v>876</v>
      </c>
      <c r="B385" s="243">
        <v>320.655068</v>
      </c>
    </row>
    <row r="386" spans="1:2">
      <c r="A386" s="242" t="s">
        <v>877</v>
      </c>
      <c r="B386" s="243">
        <v>8053.15423</v>
      </c>
    </row>
    <row r="387" spans="1:2">
      <c r="A387" s="242" t="s">
        <v>878</v>
      </c>
      <c r="B387" s="243">
        <v>8053.15423</v>
      </c>
    </row>
    <row r="388" spans="1:2">
      <c r="A388" s="242" t="s">
        <v>879</v>
      </c>
      <c r="B388" s="243">
        <v>10000</v>
      </c>
    </row>
    <row r="389" spans="1:2">
      <c r="A389" s="242" t="s">
        <v>880</v>
      </c>
      <c r="B389" s="243">
        <v>8450</v>
      </c>
    </row>
    <row r="390" spans="1:2">
      <c r="A390" s="242" t="s">
        <v>881</v>
      </c>
      <c r="B390" s="243">
        <v>8450</v>
      </c>
    </row>
    <row r="391" spans="1:2">
      <c r="A391" s="242" t="s">
        <v>882</v>
      </c>
      <c r="B391" s="243">
        <v>8450</v>
      </c>
    </row>
    <row r="392" spans="1:2">
      <c r="A392" s="242" t="s">
        <v>883</v>
      </c>
      <c r="B392" s="243">
        <v>2800</v>
      </c>
    </row>
    <row r="393" spans="1:2">
      <c r="A393" s="242" t="s">
        <v>884</v>
      </c>
      <c r="B393" s="243">
        <v>2800</v>
      </c>
    </row>
    <row r="394" spans="1:2">
      <c r="A394" s="242" t="s">
        <v>885</v>
      </c>
      <c r="B394" s="243">
        <v>2800</v>
      </c>
    </row>
  </sheetData>
  <mergeCells count="1">
    <mergeCell ref="A1:B1"/>
  </mergeCells>
  <printOptions horizontalCentered="true"/>
  <pageMargins left="0.75" right="0.75" top="0.39" bottom="0.79" header="0.51" footer="0.51"/>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zoomScale="85" zoomScaleNormal="85" topLeftCell="A35" workbookViewId="0">
      <selection activeCell="A1" sqref="A1:B1"/>
    </sheetView>
  </sheetViews>
  <sheetFormatPr defaultColWidth="9" defaultRowHeight="16.5" outlineLevelCol="1"/>
  <cols>
    <col min="1" max="1" width="38.9583333333333" style="225" customWidth="true"/>
    <col min="2" max="2" width="19.9916666666667" style="226" customWidth="true"/>
    <col min="3" max="16384" width="9" style="227"/>
  </cols>
  <sheetData>
    <row r="1" s="221" customFormat="true" ht="54.75" customHeight="true" spans="1:2">
      <c r="A1" s="228" t="s">
        <v>886</v>
      </c>
      <c r="B1" s="228"/>
    </row>
    <row r="2" s="221" customFormat="true" ht="39.95" customHeight="true" spans="1:2">
      <c r="A2" s="228"/>
      <c r="B2" s="228"/>
    </row>
    <row r="3" s="222" customFormat="true" ht="30" customHeight="true" spans="1:2">
      <c r="A3" s="229" t="s">
        <v>887</v>
      </c>
      <c r="B3" s="229" t="s">
        <v>494</v>
      </c>
    </row>
    <row r="4" s="223" customFormat="true" ht="30" customHeight="true" spans="1:2">
      <c r="A4" s="230" t="s">
        <v>495</v>
      </c>
      <c r="B4" s="231">
        <v>707600</v>
      </c>
    </row>
    <row r="5" s="223" customFormat="true" ht="30" customHeight="true" spans="1:2">
      <c r="A5" s="230" t="s">
        <v>888</v>
      </c>
      <c r="B5" s="231">
        <v>384103.367964</v>
      </c>
    </row>
    <row r="6" s="223" customFormat="true" ht="30" customHeight="true" spans="1:2">
      <c r="A6" s="232" t="s">
        <v>889</v>
      </c>
      <c r="B6" s="231">
        <v>108436.950277</v>
      </c>
    </row>
    <row r="7" s="224" customFormat="true" ht="30" customHeight="true" spans="1:2">
      <c r="A7" s="232" t="s">
        <v>890</v>
      </c>
      <c r="B7" s="231">
        <v>38602.07482</v>
      </c>
    </row>
    <row r="8" s="224" customFormat="true" ht="30" customHeight="true" spans="1:2">
      <c r="A8" s="232" t="s">
        <v>891</v>
      </c>
      <c r="B8" s="231">
        <v>13530.388545</v>
      </c>
    </row>
    <row r="9" s="224" customFormat="true" ht="30" customHeight="true" spans="1:2">
      <c r="A9" s="232" t="s">
        <v>892</v>
      </c>
      <c r="B9" s="231">
        <v>16760.5426</v>
      </c>
    </row>
    <row r="10" s="224" customFormat="true" ht="30" customHeight="true" spans="1:2">
      <c r="A10" s="232" t="s">
        <v>893</v>
      </c>
      <c r="B10" s="231">
        <v>39543.944312</v>
      </c>
    </row>
    <row r="11" s="224" customFormat="true" ht="30" customHeight="true" spans="1:2">
      <c r="A11" s="232" t="s">
        <v>894</v>
      </c>
      <c r="B11" s="231">
        <v>38363.297241</v>
      </c>
    </row>
    <row r="12" ht="30" customHeight="true" spans="1:2">
      <c r="A12" s="232" t="s">
        <v>895</v>
      </c>
      <c r="B12" s="231">
        <v>23524.585275</v>
      </c>
    </row>
    <row r="13" ht="30" customHeight="true" spans="1:2">
      <c r="A13" s="232" t="s">
        <v>896</v>
      </c>
      <c r="B13" s="231">
        <v>59.0742</v>
      </c>
    </row>
    <row r="14" ht="30" customHeight="true" spans="1:2">
      <c r="A14" s="232" t="s">
        <v>897</v>
      </c>
      <c r="B14" s="231">
        <v>347.647</v>
      </c>
    </row>
    <row r="15" ht="30" customHeight="true" spans="1:2">
      <c r="A15" s="232" t="s">
        <v>898</v>
      </c>
      <c r="B15" s="231">
        <v>171.82776</v>
      </c>
    </row>
    <row r="16" ht="30" customHeight="true" spans="1:2">
      <c r="A16" s="232" t="s">
        <v>899</v>
      </c>
      <c r="B16" s="231">
        <v>2494.181158</v>
      </c>
    </row>
    <row r="17" s="48" customFormat="true" ht="30" customHeight="true" spans="1:2">
      <c r="A17" s="232" t="s">
        <v>900</v>
      </c>
      <c r="B17" s="231">
        <v>22.2</v>
      </c>
    </row>
    <row r="18" s="48" customFormat="true" ht="30" customHeight="true" spans="1:2">
      <c r="A18" s="232" t="s">
        <v>901</v>
      </c>
      <c r="B18" s="231">
        <v>974.979904</v>
      </c>
    </row>
    <row r="19" s="48" customFormat="true" ht="30" customHeight="true" spans="1:2">
      <c r="A19" s="232" t="s">
        <v>902</v>
      </c>
      <c r="B19" s="231">
        <v>1038.025</v>
      </c>
    </row>
    <row r="20" s="48" customFormat="true" ht="30" customHeight="true" spans="1:2">
      <c r="A20" s="232" t="s">
        <v>903</v>
      </c>
      <c r="B20" s="231">
        <v>9730.776944</v>
      </c>
    </row>
    <row r="21" ht="30" customHeight="true" spans="1:2">
      <c r="A21" s="232" t="s">
        <v>904</v>
      </c>
      <c r="B21" s="231">
        <v>952</v>
      </c>
    </row>
    <row r="22" ht="30" customHeight="true" spans="1:2">
      <c r="A22" s="232" t="s">
        <v>905</v>
      </c>
      <c r="B22" s="231">
        <v>952</v>
      </c>
    </row>
    <row r="23" s="48" customFormat="true" ht="30" customHeight="true" spans="1:2">
      <c r="A23" s="232" t="s">
        <v>906</v>
      </c>
      <c r="B23" s="231">
        <v>228774.000698</v>
      </c>
    </row>
    <row r="24" ht="30" customHeight="true" spans="1:2">
      <c r="A24" s="232" t="s">
        <v>907</v>
      </c>
      <c r="B24" s="231">
        <v>201984.900713</v>
      </c>
    </row>
    <row r="25" ht="30" customHeight="true" spans="1:2">
      <c r="A25" s="232" t="s">
        <v>908</v>
      </c>
      <c r="B25" s="231">
        <v>26789.099985</v>
      </c>
    </row>
    <row r="26" ht="30" customHeight="true" spans="1:2">
      <c r="A26" s="232" t="s">
        <v>909</v>
      </c>
      <c r="B26" s="231">
        <v>709.483935</v>
      </c>
    </row>
    <row r="27" ht="30" customHeight="true" spans="1:2">
      <c r="A27" s="232" t="s">
        <v>910</v>
      </c>
      <c r="B27" s="231">
        <v>709</v>
      </c>
    </row>
    <row r="28" ht="30" customHeight="true" spans="1:2">
      <c r="A28" s="232" t="s">
        <v>911</v>
      </c>
      <c r="B28" s="231">
        <v>4866.395813</v>
      </c>
    </row>
    <row r="29" ht="30" customHeight="true" spans="1:2">
      <c r="A29" s="232" t="s">
        <v>912</v>
      </c>
      <c r="B29" s="231">
        <v>992.287355</v>
      </c>
    </row>
    <row r="30" ht="30" customHeight="true" spans="1:2">
      <c r="A30" s="232" t="s">
        <v>913</v>
      </c>
      <c r="B30" s="231">
        <v>3790.238458</v>
      </c>
    </row>
    <row r="31" ht="30" customHeight="true" spans="1:2">
      <c r="A31" s="232" t="s">
        <v>914</v>
      </c>
      <c r="B31" s="231">
        <v>83.87</v>
      </c>
    </row>
    <row r="32" ht="30" customHeight="true" spans="1:2">
      <c r="A32" s="232" t="s">
        <v>915</v>
      </c>
      <c r="B32" s="231">
        <v>2002.016</v>
      </c>
    </row>
    <row r="33" ht="30" customHeight="true" spans="1:2">
      <c r="A33" s="232" t="s">
        <v>916</v>
      </c>
      <c r="B33" s="231">
        <v>2002</v>
      </c>
    </row>
    <row r="34" ht="30" customHeight="true" spans="1:2">
      <c r="A34" s="232" t="s">
        <v>917</v>
      </c>
      <c r="B34" s="231">
        <v>323496.632036</v>
      </c>
    </row>
    <row r="35" ht="30" customHeight="true" spans="1:2">
      <c r="A35" s="233" t="s">
        <v>889</v>
      </c>
      <c r="B35" s="231">
        <v>3977</v>
      </c>
    </row>
    <row r="36" ht="30" customHeight="true" spans="1:2">
      <c r="A36" s="233" t="s">
        <v>894</v>
      </c>
      <c r="B36" s="231">
        <v>97960.472882</v>
      </c>
    </row>
    <row r="37" ht="30" customHeight="true" spans="1:2">
      <c r="A37" s="233" t="s">
        <v>904</v>
      </c>
      <c r="B37" s="231">
        <v>5159</v>
      </c>
    </row>
    <row r="38" ht="30" customHeight="true" spans="1:2">
      <c r="A38" s="233" t="s">
        <v>906</v>
      </c>
      <c r="B38" s="231">
        <v>58534</v>
      </c>
    </row>
    <row r="39" ht="30" customHeight="true" spans="1:2">
      <c r="A39" s="233" t="s">
        <v>909</v>
      </c>
      <c r="B39" s="231">
        <v>42423</v>
      </c>
    </row>
    <row r="40" ht="30" customHeight="true" spans="1:2">
      <c r="A40" s="233" t="s">
        <v>918</v>
      </c>
      <c r="B40" s="231">
        <v>13193</v>
      </c>
    </row>
    <row r="41" ht="30" customHeight="true" spans="1:2">
      <c r="A41" s="233" t="s">
        <v>919</v>
      </c>
      <c r="B41" s="231">
        <v>3681</v>
      </c>
    </row>
    <row r="42" ht="30" customHeight="true" spans="1:2">
      <c r="A42" s="233" t="s">
        <v>911</v>
      </c>
      <c r="B42" s="231">
        <v>46673.159154</v>
      </c>
    </row>
    <row r="43" ht="30" customHeight="true" spans="1:2">
      <c r="A43" s="233" t="s">
        <v>920</v>
      </c>
      <c r="B43" s="231">
        <v>30621</v>
      </c>
    </row>
    <row r="44" ht="30" customHeight="true" spans="1:2">
      <c r="A44" s="233" t="s">
        <v>921</v>
      </c>
      <c r="B44" s="231">
        <v>2825</v>
      </c>
    </row>
    <row r="45" ht="30" customHeight="true" spans="1:2">
      <c r="A45" s="233" t="s">
        <v>922</v>
      </c>
      <c r="B45" s="231">
        <v>10000</v>
      </c>
    </row>
    <row r="46" ht="30" customHeight="true" spans="1:2">
      <c r="A46" s="233" t="s">
        <v>915</v>
      </c>
      <c r="B46" s="231">
        <v>8450</v>
      </c>
    </row>
  </sheetData>
  <mergeCells count="1">
    <mergeCell ref="A1:B1"/>
  </mergeCells>
  <printOptions horizontalCentered="true"/>
  <pageMargins left="0.59" right="0.59" top="0.39" bottom="0.79" header="0.59" footer="0.59"/>
  <pageSetup paperSize="9" scale="99" orientation="landscape"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23" workbookViewId="0">
      <selection activeCell="A1" sqref="A1:G1"/>
    </sheetView>
  </sheetViews>
  <sheetFormatPr defaultColWidth="9" defaultRowHeight="16.5" outlineLevelCol="6"/>
  <cols>
    <col min="1" max="1" width="54.25" style="77" customWidth="true"/>
    <col min="2" max="4" width="15.375" style="204" customWidth="true"/>
    <col min="5" max="5" width="16" style="204" customWidth="true"/>
    <col min="6" max="6" width="11" style="77" customWidth="true"/>
    <col min="7" max="7" width="12.5" style="77" customWidth="true"/>
    <col min="8" max="16384" width="9" style="77"/>
  </cols>
  <sheetData>
    <row r="1" s="88" customFormat="true" ht="55.5" customHeight="true" spans="1:7">
      <c r="A1" s="205" t="s">
        <v>923</v>
      </c>
      <c r="B1" s="205"/>
      <c r="C1" s="205"/>
      <c r="D1" s="205"/>
      <c r="E1" s="205"/>
      <c r="F1" s="205"/>
      <c r="G1" s="205"/>
    </row>
    <row r="2" s="26" customFormat="true" ht="15.75" spans="1:7">
      <c r="A2" s="31"/>
      <c r="B2" s="206"/>
      <c r="C2" s="206"/>
      <c r="D2" s="40"/>
      <c r="G2" s="213" t="s">
        <v>38</v>
      </c>
    </row>
    <row r="3" s="26" customFormat="true" ht="20.1" customHeight="true" spans="1:7">
      <c r="A3" s="33" t="s">
        <v>39</v>
      </c>
      <c r="B3" s="33" t="s">
        <v>40</v>
      </c>
      <c r="C3" s="33"/>
      <c r="D3" s="33"/>
      <c r="E3" s="33"/>
      <c r="F3" s="214" t="s">
        <v>41</v>
      </c>
      <c r="G3" s="215"/>
    </row>
    <row r="4" s="27" customFormat="true" ht="27" customHeight="true" spans="1:7">
      <c r="A4" s="33"/>
      <c r="B4" s="33" t="s">
        <v>42</v>
      </c>
      <c r="C4" s="33" t="s">
        <v>43</v>
      </c>
      <c r="D4" s="33" t="s">
        <v>924</v>
      </c>
      <c r="E4" s="33" t="s">
        <v>45</v>
      </c>
      <c r="F4" s="41" t="s">
        <v>42</v>
      </c>
      <c r="G4" s="33" t="s">
        <v>47</v>
      </c>
    </row>
    <row r="5" s="77" customFormat="true" ht="25.5" customHeight="true" spans="1:7">
      <c r="A5" s="36" t="s">
        <v>925</v>
      </c>
      <c r="B5" s="207">
        <f>B6+B30</f>
        <v>197511.5</v>
      </c>
      <c r="C5" s="207">
        <f>C6+C30</f>
        <v>346364.39143</v>
      </c>
      <c r="D5" s="207">
        <f>D6+D30</f>
        <v>346364.39143</v>
      </c>
      <c r="E5" s="216">
        <f t="shared" ref="E5:E14" si="0">D5/C5</f>
        <v>1</v>
      </c>
      <c r="F5" s="207">
        <f>F6+F13+F30</f>
        <v>327923</v>
      </c>
      <c r="G5" s="216">
        <f t="shared" ref="G5:G14" si="1">F5/D5</f>
        <v>0.946757253671883</v>
      </c>
    </row>
    <row r="6" s="77" customFormat="true" ht="25.5" customHeight="true" spans="1:7">
      <c r="A6" s="36" t="s">
        <v>926</v>
      </c>
      <c r="B6" s="207">
        <f>B7+B13</f>
        <v>66626.5</v>
      </c>
      <c r="C6" s="207">
        <f>C7+C13</f>
        <v>215519.39143</v>
      </c>
      <c r="D6" s="207">
        <f>D7+D13</f>
        <v>215519.39143</v>
      </c>
      <c r="E6" s="216">
        <f t="shared" si="0"/>
        <v>1</v>
      </c>
      <c r="F6" s="207">
        <f>F7+F13</f>
        <v>211436</v>
      </c>
      <c r="G6" s="217">
        <f t="shared" si="1"/>
        <v>0.981053252782007</v>
      </c>
    </row>
    <row r="7" s="77" customFormat="true" ht="25.5" customHeight="true" spans="1:7">
      <c r="A7" s="208" t="s">
        <v>927</v>
      </c>
      <c r="B7" s="207">
        <v>18440</v>
      </c>
      <c r="C7" s="207">
        <f>SUM(C8:C12)</f>
        <v>179822</v>
      </c>
      <c r="D7" s="207">
        <f>SUM(D8:D12)</f>
        <v>179822</v>
      </c>
      <c r="E7" s="216">
        <f t="shared" si="0"/>
        <v>1</v>
      </c>
      <c r="F7" s="207">
        <v>179822</v>
      </c>
      <c r="G7" s="217">
        <f t="shared" si="1"/>
        <v>1</v>
      </c>
    </row>
    <row r="8" s="203" customFormat="true" ht="25.5" customHeight="true" spans="1:7">
      <c r="A8" s="209" t="s">
        <v>928</v>
      </c>
      <c r="B8" s="207">
        <v>5333</v>
      </c>
      <c r="C8" s="210">
        <v>5333</v>
      </c>
      <c r="D8" s="211">
        <v>5333</v>
      </c>
      <c r="E8" s="216">
        <f t="shared" si="0"/>
        <v>1</v>
      </c>
      <c r="F8" s="211">
        <v>5333</v>
      </c>
      <c r="G8" s="217">
        <f t="shared" si="1"/>
        <v>1</v>
      </c>
    </row>
    <row r="9" s="203" customFormat="true" ht="25.5" customHeight="true" spans="1:7">
      <c r="A9" s="209" t="s">
        <v>929</v>
      </c>
      <c r="B9" s="207">
        <v>4719</v>
      </c>
      <c r="C9" s="210">
        <v>4719</v>
      </c>
      <c r="D9" s="211">
        <v>4719</v>
      </c>
      <c r="E9" s="216">
        <f t="shared" si="0"/>
        <v>1</v>
      </c>
      <c r="F9" s="211">
        <v>4719</v>
      </c>
      <c r="G9" s="217">
        <f t="shared" si="1"/>
        <v>1</v>
      </c>
    </row>
    <row r="10" s="203" customFormat="true" ht="25.5" customHeight="true" spans="1:7">
      <c r="A10" s="209" t="s">
        <v>930</v>
      </c>
      <c r="B10" s="207">
        <v>2</v>
      </c>
      <c r="C10" s="210">
        <v>2</v>
      </c>
      <c r="D10" s="211">
        <v>2</v>
      </c>
      <c r="E10" s="216">
        <f t="shared" si="0"/>
        <v>1</v>
      </c>
      <c r="F10" s="211">
        <v>2</v>
      </c>
      <c r="G10" s="217">
        <f t="shared" si="1"/>
        <v>1</v>
      </c>
    </row>
    <row r="11" s="203" customFormat="true" ht="25.5" customHeight="true" spans="1:7">
      <c r="A11" s="209" t="s">
        <v>931</v>
      </c>
      <c r="B11" s="207">
        <v>23</v>
      </c>
      <c r="C11" s="210">
        <v>23</v>
      </c>
      <c r="D11" s="211">
        <v>23</v>
      </c>
      <c r="E11" s="216">
        <f t="shared" si="0"/>
        <v>1</v>
      </c>
      <c r="F11" s="211">
        <v>23</v>
      </c>
      <c r="G11" s="217">
        <f t="shared" si="1"/>
        <v>1</v>
      </c>
    </row>
    <row r="12" s="203" customFormat="true" ht="25.5" customHeight="true" spans="1:7">
      <c r="A12" s="209" t="s">
        <v>932</v>
      </c>
      <c r="B12" s="207">
        <v>8363</v>
      </c>
      <c r="C12" s="210">
        <v>169745</v>
      </c>
      <c r="D12" s="211">
        <v>169745</v>
      </c>
      <c r="E12" s="216">
        <f t="shared" si="0"/>
        <v>1</v>
      </c>
      <c r="F12" s="211">
        <v>169745</v>
      </c>
      <c r="G12" s="217">
        <f t="shared" si="1"/>
        <v>1</v>
      </c>
    </row>
    <row r="13" s="203" customFormat="true" ht="25.5" customHeight="true" spans="1:7">
      <c r="A13" s="208" t="s">
        <v>933</v>
      </c>
      <c r="B13" s="207">
        <f>SUM(B14:B29)</f>
        <v>48186.5</v>
      </c>
      <c r="C13" s="207">
        <f>SUM(C14:C29)</f>
        <v>35697.39143</v>
      </c>
      <c r="D13" s="207">
        <f>SUM(D14:D29)</f>
        <v>35697.39143</v>
      </c>
      <c r="E13" s="216">
        <f t="shared" si="0"/>
        <v>1</v>
      </c>
      <c r="F13" s="207">
        <f>SUM(F14:F29)</f>
        <v>31614</v>
      </c>
      <c r="G13" s="217">
        <f t="shared" si="1"/>
        <v>0.885610929358599</v>
      </c>
    </row>
    <row r="14" s="77" customFormat="true" ht="25.5" customHeight="true" spans="1:7">
      <c r="A14" s="209" t="s">
        <v>88</v>
      </c>
      <c r="B14" s="207">
        <v>133.61</v>
      </c>
      <c r="C14" s="210">
        <v>9.5</v>
      </c>
      <c r="D14" s="211">
        <v>9.5</v>
      </c>
      <c r="E14" s="216">
        <f t="shared" si="0"/>
        <v>1</v>
      </c>
      <c r="F14" s="211">
        <v>2762</v>
      </c>
      <c r="G14" s="217">
        <f t="shared" si="1"/>
        <v>290.736842105263</v>
      </c>
    </row>
    <row r="15" s="203" customFormat="true" ht="25.5" customHeight="true" spans="1:7">
      <c r="A15" s="209" t="s">
        <v>934</v>
      </c>
      <c r="B15" s="207">
        <v>1332.24</v>
      </c>
      <c r="C15" s="210">
        <v>0</v>
      </c>
      <c r="D15" s="211">
        <v>0</v>
      </c>
      <c r="E15" s="210">
        <v>0</v>
      </c>
      <c r="F15" s="211">
        <v>367</v>
      </c>
      <c r="G15" s="218" t="s">
        <v>935</v>
      </c>
    </row>
    <row r="16" s="203" customFormat="true" ht="25.5" customHeight="true" spans="1:7">
      <c r="A16" s="209" t="s">
        <v>936</v>
      </c>
      <c r="B16" s="207">
        <v>193.87</v>
      </c>
      <c r="C16" s="210">
        <v>4006.4</v>
      </c>
      <c r="D16" s="211">
        <v>4006.4</v>
      </c>
      <c r="E16" s="216">
        <f t="shared" ref="E16:E18" si="2">D16/C16</f>
        <v>1</v>
      </c>
      <c r="F16" s="211">
        <v>414</v>
      </c>
      <c r="G16" s="217">
        <f t="shared" ref="G16:G28" si="3">F16/D16</f>
        <v>0.103334664536741</v>
      </c>
    </row>
    <row r="17" s="203" customFormat="true" ht="25.5" customHeight="true" spans="1:7">
      <c r="A17" s="209" t="s">
        <v>937</v>
      </c>
      <c r="B17" s="207">
        <v>19387.49</v>
      </c>
      <c r="C17" s="210">
        <v>15.66</v>
      </c>
      <c r="D17" s="211">
        <v>15.66</v>
      </c>
      <c r="E17" s="216">
        <f t="shared" si="2"/>
        <v>1</v>
      </c>
      <c r="F17" s="211">
        <v>167</v>
      </c>
      <c r="G17" s="217">
        <f t="shared" si="3"/>
        <v>10.6641123882503</v>
      </c>
    </row>
    <row r="18" s="203" customFormat="true" ht="25.5" customHeight="true" spans="1:7">
      <c r="A18" s="209" t="s">
        <v>938</v>
      </c>
      <c r="B18" s="207">
        <v>7567.53</v>
      </c>
      <c r="C18" s="210">
        <v>95.7622</v>
      </c>
      <c r="D18" s="211">
        <v>95.7622</v>
      </c>
      <c r="E18" s="216">
        <f t="shared" si="2"/>
        <v>1</v>
      </c>
      <c r="F18" s="211">
        <v>991</v>
      </c>
      <c r="G18" s="217">
        <f t="shared" si="3"/>
        <v>10.3485508895994</v>
      </c>
    </row>
    <row r="19" s="203" customFormat="true" ht="25.5" customHeight="true" spans="1:7">
      <c r="A19" s="209" t="s">
        <v>939</v>
      </c>
      <c r="B19" s="207">
        <v>4385.42</v>
      </c>
      <c r="C19" s="210">
        <v>0</v>
      </c>
      <c r="D19" s="211">
        <v>0</v>
      </c>
      <c r="E19" s="210">
        <v>0</v>
      </c>
      <c r="F19" s="211">
        <v>2973</v>
      </c>
      <c r="G19" s="218" t="s">
        <v>935</v>
      </c>
    </row>
    <row r="20" s="203" customFormat="true" ht="25.5" customHeight="true" spans="1:7">
      <c r="A20" s="209" t="s">
        <v>940</v>
      </c>
      <c r="B20" s="207">
        <v>2770.51</v>
      </c>
      <c r="C20" s="210">
        <v>2206.26703</v>
      </c>
      <c r="D20" s="211">
        <v>2206.26703</v>
      </c>
      <c r="E20" s="216">
        <f t="shared" ref="E20:E23" si="4">D20/C20</f>
        <v>1</v>
      </c>
      <c r="F20" s="211">
        <v>1769</v>
      </c>
      <c r="G20" s="217">
        <f t="shared" si="3"/>
        <v>0.801806842030359</v>
      </c>
    </row>
    <row r="21" s="203" customFormat="true" ht="25.5" customHeight="true" spans="1:7">
      <c r="A21" s="209" t="s">
        <v>941</v>
      </c>
      <c r="B21" s="207">
        <v>2301.07</v>
      </c>
      <c r="C21" s="210">
        <v>17979.04</v>
      </c>
      <c r="D21" s="211">
        <v>17979.04</v>
      </c>
      <c r="E21" s="216">
        <f t="shared" si="4"/>
        <v>1</v>
      </c>
      <c r="F21" s="211">
        <v>8125</v>
      </c>
      <c r="G21" s="217">
        <f t="shared" si="3"/>
        <v>0.451915118938497</v>
      </c>
    </row>
    <row r="22" s="203" customFormat="true" ht="25.5" customHeight="true" spans="1:7">
      <c r="A22" s="209" t="s">
        <v>942</v>
      </c>
      <c r="B22" s="210">
        <v>0</v>
      </c>
      <c r="C22" s="210">
        <v>366.42</v>
      </c>
      <c r="D22" s="211">
        <v>366.42</v>
      </c>
      <c r="E22" s="216">
        <f t="shared" si="4"/>
        <v>1</v>
      </c>
      <c r="F22" s="211">
        <v>877</v>
      </c>
      <c r="G22" s="217">
        <f t="shared" si="3"/>
        <v>2.39342830631516</v>
      </c>
    </row>
    <row r="23" s="203" customFormat="true" ht="25.5" customHeight="true" spans="1:7">
      <c r="A23" s="209" t="s">
        <v>103</v>
      </c>
      <c r="B23" s="210">
        <v>0</v>
      </c>
      <c r="C23" s="210">
        <v>5171</v>
      </c>
      <c r="D23" s="211">
        <v>5171</v>
      </c>
      <c r="E23" s="216">
        <f t="shared" si="4"/>
        <v>1</v>
      </c>
      <c r="F23" s="211"/>
      <c r="G23" s="217">
        <f t="shared" si="3"/>
        <v>0</v>
      </c>
    </row>
    <row r="24" s="203" customFormat="true" ht="25.5" customHeight="true" spans="1:7">
      <c r="A24" s="209" t="s">
        <v>943</v>
      </c>
      <c r="B24" s="207">
        <v>1771.8</v>
      </c>
      <c r="C24" s="210">
        <v>0</v>
      </c>
      <c r="D24" s="211">
        <v>0</v>
      </c>
      <c r="E24" s="210">
        <v>0</v>
      </c>
      <c r="F24" s="211">
        <v>1870</v>
      </c>
      <c r="G24" s="218" t="s">
        <v>935</v>
      </c>
    </row>
    <row r="25" s="203" customFormat="true" ht="25.5" customHeight="true" spans="1:7">
      <c r="A25" s="209" t="s">
        <v>944</v>
      </c>
      <c r="B25" s="207">
        <v>7106.2</v>
      </c>
      <c r="C25" s="210">
        <v>0</v>
      </c>
      <c r="D25" s="211">
        <v>0</v>
      </c>
      <c r="E25" s="210">
        <v>0</v>
      </c>
      <c r="F25" s="211">
        <v>8368</v>
      </c>
      <c r="G25" s="218" t="s">
        <v>935</v>
      </c>
    </row>
    <row r="26" s="203" customFormat="true" ht="25.5" customHeight="true" spans="1:7">
      <c r="A26" s="209" t="s">
        <v>945</v>
      </c>
      <c r="B26" s="207">
        <v>919.4</v>
      </c>
      <c r="C26" s="210">
        <v>0</v>
      </c>
      <c r="D26" s="211">
        <v>0</v>
      </c>
      <c r="E26" s="210">
        <v>0</v>
      </c>
      <c r="F26" s="219" t="s">
        <v>935</v>
      </c>
      <c r="G26" s="218" t="s">
        <v>935</v>
      </c>
    </row>
    <row r="27" s="203" customFormat="true" ht="25.5" customHeight="true" spans="1:7">
      <c r="A27" s="209" t="s">
        <v>103</v>
      </c>
      <c r="B27" s="210">
        <v>0</v>
      </c>
      <c r="C27" s="210">
        <v>0</v>
      </c>
      <c r="D27" s="210">
        <v>0</v>
      </c>
      <c r="E27" s="210">
        <v>0</v>
      </c>
      <c r="F27" s="210">
        <v>919</v>
      </c>
      <c r="G27" s="218" t="s">
        <v>935</v>
      </c>
    </row>
    <row r="28" s="203" customFormat="true" ht="25.5" customHeight="true" spans="1:7">
      <c r="A28" s="209" t="s">
        <v>946</v>
      </c>
      <c r="B28" s="207">
        <v>117.36</v>
      </c>
      <c r="C28" s="210">
        <v>5847.3422</v>
      </c>
      <c r="D28" s="211">
        <v>5847.3422</v>
      </c>
      <c r="E28" s="216">
        <f t="shared" ref="E28:E41" si="5">D28/C28</f>
        <v>1</v>
      </c>
      <c r="F28" s="211">
        <v>2012</v>
      </c>
      <c r="G28" s="217">
        <f>F28/D28</f>
        <v>0.344087951616719</v>
      </c>
    </row>
    <row r="29" s="203" customFormat="true" ht="25.5" customHeight="true" spans="1:7">
      <c r="A29" s="209" t="s">
        <v>947</v>
      </c>
      <c r="B29" s="207">
        <v>200</v>
      </c>
      <c r="C29" s="210">
        <v>0</v>
      </c>
      <c r="D29" s="210">
        <v>0</v>
      </c>
      <c r="E29" s="210">
        <v>0</v>
      </c>
      <c r="F29" s="210">
        <v>0</v>
      </c>
      <c r="G29" s="210">
        <v>0</v>
      </c>
    </row>
    <row r="30" s="203" customFormat="true" ht="25.5" customHeight="true" spans="1:7">
      <c r="A30" s="36" t="s">
        <v>948</v>
      </c>
      <c r="B30" s="207">
        <f>SUM(B31:B41)</f>
        <v>130885</v>
      </c>
      <c r="C30" s="207">
        <f>SUM(C31:C41)</f>
        <v>130845</v>
      </c>
      <c r="D30" s="207">
        <f>SUM(D31:D41)</f>
        <v>130845</v>
      </c>
      <c r="E30" s="216">
        <f t="shared" si="5"/>
        <v>1</v>
      </c>
      <c r="F30" s="207">
        <f>SUM(F31:F40)</f>
        <v>84873</v>
      </c>
      <c r="G30" s="220">
        <f>F30/D30</f>
        <v>0.648652986357904</v>
      </c>
    </row>
    <row r="31" s="203" customFormat="true" ht="25.5" customHeight="true" spans="1:7">
      <c r="A31" s="208" t="s">
        <v>949</v>
      </c>
      <c r="B31" s="207">
        <v>27805</v>
      </c>
      <c r="C31" s="210">
        <v>27795</v>
      </c>
      <c r="D31" s="211">
        <v>27795</v>
      </c>
      <c r="E31" s="216">
        <f t="shared" si="5"/>
        <v>1</v>
      </c>
      <c r="F31" s="211">
        <v>29185</v>
      </c>
      <c r="G31" s="220">
        <f t="shared" ref="G31:G41" si="6">F31/D31</f>
        <v>1.05000899442346</v>
      </c>
    </row>
    <row r="32" s="203" customFormat="true" ht="25.5" customHeight="true" spans="1:7">
      <c r="A32" s="208" t="s">
        <v>950</v>
      </c>
      <c r="B32" s="207">
        <v>17750</v>
      </c>
      <c r="C32" s="210">
        <v>17728</v>
      </c>
      <c r="D32" s="211">
        <v>17728</v>
      </c>
      <c r="E32" s="216">
        <f t="shared" si="5"/>
        <v>1</v>
      </c>
      <c r="F32" s="211">
        <v>18610</v>
      </c>
      <c r="G32" s="220">
        <f t="shared" si="6"/>
        <v>1.04975180505415</v>
      </c>
    </row>
    <row r="33" s="203" customFormat="true" ht="25.5" customHeight="true" spans="1:7">
      <c r="A33" s="208" t="s">
        <v>951</v>
      </c>
      <c r="B33" s="207">
        <v>3500</v>
      </c>
      <c r="C33" s="210">
        <v>3556</v>
      </c>
      <c r="D33" s="211">
        <v>3556</v>
      </c>
      <c r="E33" s="216">
        <f t="shared" si="5"/>
        <v>1</v>
      </c>
      <c r="F33" s="211">
        <v>3730</v>
      </c>
      <c r="G33" s="220">
        <f t="shared" si="6"/>
        <v>1.04893138357705</v>
      </c>
    </row>
    <row r="34" s="203" customFormat="true" ht="25.5" customHeight="true" spans="1:7">
      <c r="A34" s="208" t="s">
        <v>952</v>
      </c>
      <c r="B34" s="207">
        <v>12000</v>
      </c>
      <c r="C34" s="210">
        <v>12009</v>
      </c>
      <c r="D34" s="211">
        <v>12009</v>
      </c>
      <c r="E34" s="216">
        <f t="shared" si="5"/>
        <v>1</v>
      </c>
      <c r="F34" s="211">
        <v>12610</v>
      </c>
      <c r="G34" s="220">
        <f t="shared" si="6"/>
        <v>1.0500457989841</v>
      </c>
    </row>
    <row r="35" s="203" customFormat="true" ht="25.5" customHeight="true" spans="1:7">
      <c r="A35" s="208" t="s">
        <v>953</v>
      </c>
      <c r="B35" s="207">
        <v>3820</v>
      </c>
      <c r="C35" s="210">
        <v>3816</v>
      </c>
      <c r="D35" s="211">
        <v>3816</v>
      </c>
      <c r="E35" s="216">
        <f t="shared" si="5"/>
        <v>1</v>
      </c>
      <c r="F35" s="211">
        <v>4000</v>
      </c>
      <c r="G35" s="220">
        <f t="shared" si="6"/>
        <v>1.0482180293501</v>
      </c>
    </row>
    <row r="36" s="203" customFormat="true" ht="25.5" customHeight="true" spans="1:7">
      <c r="A36" s="208" t="s">
        <v>954</v>
      </c>
      <c r="B36" s="207">
        <v>2310</v>
      </c>
      <c r="C36" s="210">
        <v>2303</v>
      </c>
      <c r="D36" s="211">
        <v>2303</v>
      </c>
      <c r="E36" s="216">
        <f t="shared" si="5"/>
        <v>1</v>
      </c>
      <c r="F36" s="211">
        <v>2418</v>
      </c>
      <c r="G36" s="220">
        <f t="shared" si="6"/>
        <v>1.04993486756405</v>
      </c>
    </row>
    <row r="37" s="203" customFormat="true" ht="25.5" customHeight="true" spans="1:7">
      <c r="A37" s="208" t="s">
        <v>955</v>
      </c>
      <c r="B37" s="207">
        <v>50</v>
      </c>
      <c r="C37" s="210">
        <v>16</v>
      </c>
      <c r="D37" s="211">
        <v>16</v>
      </c>
      <c r="E37" s="216">
        <f t="shared" si="5"/>
        <v>1</v>
      </c>
      <c r="F37" s="211">
        <v>20</v>
      </c>
      <c r="G37" s="220">
        <f t="shared" si="6"/>
        <v>1.25</v>
      </c>
    </row>
    <row r="38" s="203" customFormat="true" ht="25.5" customHeight="true" spans="1:7">
      <c r="A38" s="208" t="s">
        <v>956</v>
      </c>
      <c r="B38" s="207">
        <v>9300</v>
      </c>
      <c r="C38" s="210">
        <v>9307</v>
      </c>
      <c r="D38" s="211">
        <v>9307</v>
      </c>
      <c r="E38" s="216">
        <f t="shared" si="5"/>
        <v>1</v>
      </c>
      <c r="F38" s="211">
        <v>9770</v>
      </c>
      <c r="G38" s="220">
        <f t="shared" si="6"/>
        <v>1.04974750188031</v>
      </c>
    </row>
    <row r="39" s="203" customFormat="true" ht="25.5" customHeight="true" spans="1:7">
      <c r="A39" s="208" t="s">
        <v>957</v>
      </c>
      <c r="B39" s="207">
        <v>3050</v>
      </c>
      <c r="C39" s="210">
        <v>3048</v>
      </c>
      <c r="D39" s="211">
        <v>3048</v>
      </c>
      <c r="E39" s="216">
        <f t="shared" si="5"/>
        <v>1</v>
      </c>
      <c r="F39" s="211">
        <v>3200</v>
      </c>
      <c r="G39" s="220">
        <f t="shared" si="6"/>
        <v>1.0498687664042</v>
      </c>
    </row>
    <row r="40" s="203" customFormat="true" ht="25.5" customHeight="true" spans="1:7">
      <c r="A40" s="208" t="s">
        <v>958</v>
      </c>
      <c r="B40" s="207">
        <v>1300</v>
      </c>
      <c r="C40" s="210">
        <v>1267</v>
      </c>
      <c r="D40" s="211">
        <v>1267</v>
      </c>
      <c r="E40" s="216">
        <f t="shared" si="5"/>
        <v>1</v>
      </c>
      <c r="F40" s="211">
        <v>1330</v>
      </c>
      <c r="G40" s="220">
        <f t="shared" si="6"/>
        <v>1.04972375690608</v>
      </c>
    </row>
    <row r="41" s="203" customFormat="true" ht="25.5" customHeight="true" spans="1:7">
      <c r="A41" s="208" t="s">
        <v>959</v>
      </c>
      <c r="B41" s="207">
        <v>50000</v>
      </c>
      <c r="C41" s="210">
        <v>50000</v>
      </c>
      <c r="D41" s="211">
        <v>50000</v>
      </c>
      <c r="E41" s="216">
        <f t="shared" si="5"/>
        <v>1</v>
      </c>
      <c r="F41" s="210">
        <v>0</v>
      </c>
      <c r="G41" s="220">
        <f t="shared" si="6"/>
        <v>0</v>
      </c>
    </row>
    <row r="42" s="77" customFormat="true" spans="1:5">
      <c r="A42" s="212" t="s">
        <v>80</v>
      </c>
      <c r="B42" s="204"/>
      <c r="C42" s="204"/>
      <c r="D42" s="204"/>
      <c r="E42" s="204"/>
    </row>
  </sheetData>
  <mergeCells count="4">
    <mergeCell ref="A1:G1"/>
    <mergeCell ref="B3:E3"/>
    <mergeCell ref="F3:G3"/>
    <mergeCell ref="A3:A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4"/>
  <sheetViews>
    <sheetView tabSelected="1" topLeftCell="A88" workbookViewId="0">
      <selection activeCell="C124" sqref="C124"/>
    </sheetView>
  </sheetViews>
  <sheetFormatPr defaultColWidth="9" defaultRowHeight="15.75" outlineLevelCol="3"/>
  <cols>
    <col min="1" max="2" width="34" style="21" customWidth="true"/>
    <col min="3" max="3" width="58.75" style="21" customWidth="true"/>
    <col min="4" max="4" width="12.125" customWidth="true"/>
  </cols>
  <sheetData>
    <row r="1" ht="35.25" spans="1:4">
      <c r="A1" s="195" t="s">
        <v>960</v>
      </c>
      <c r="B1" s="195"/>
      <c r="C1" s="195"/>
      <c r="D1" s="196"/>
    </row>
    <row r="3" spans="4:4">
      <c r="D3" s="22" t="s">
        <v>961</v>
      </c>
    </row>
    <row r="4" spans="1:4">
      <c r="A4" s="23" t="s">
        <v>962</v>
      </c>
      <c r="B4" s="23" t="s">
        <v>963</v>
      </c>
      <c r="C4" s="23" t="s">
        <v>964</v>
      </c>
      <c r="D4" s="23" t="s">
        <v>965</v>
      </c>
    </row>
    <row r="5" spans="1:4">
      <c r="A5" s="197" t="s">
        <v>495</v>
      </c>
      <c r="B5" s="197"/>
      <c r="C5" s="197"/>
      <c r="D5" s="198">
        <f>D6+D46+D85+D144+D193+D221+D253+D312</f>
        <v>316142223.6</v>
      </c>
    </row>
    <row r="6" spans="1:4">
      <c r="A6" s="199" t="s">
        <v>966</v>
      </c>
      <c r="B6" s="199"/>
      <c r="C6" s="197"/>
      <c r="D6" s="198">
        <f>SUM(D7:D45)</f>
        <v>31582097.8</v>
      </c>
    </row>
    <row r="7" spans="1:4">
      <c r="A7" s="199"/>
      <c r="B7" s="199" t="s">
        <v>967</v>
      </c>
      <c r="C7" s="199" t="s">
        <v>968</v>
      </c>
      <c r="D7" s="200">
        <v>5100</v>
      </c>
    </row>
    <row r="8" spans="1:4">
      <c r="A8" s="199"/>
      <c r="B8" s="199" t="s">
        <v>969</v>
      </c>
      <c r="C8" s="199" t="s">
        <v>970</v>
      </c>
      <c r="D8" s="200">
        <v>14400</v>
      </c>
    </row>
    <row r="9" spans="1:4">
      <c r="A9" s="199"/>
      <c r="B9" s="199" t="s">
        <v>971</v>
      </c>
      <c r="C9" s="199" t="s">
        <v>972</v>
      </c>
      <c r="D9" s="200">
        <v>19700</v>
      </c>
    </row>
    <row r="10" spans="1:4">
      <c r="A10" s="199"/>
      <c r="B10" s="199" t="s">
        <v>973</v>
      </c>
      <c r="C10" s="199" t="s">
        <v>974</v>
      </c>
      <c r="D10" s="200">
        <v>26000</v>
      </c>
    </row>
    <row r="11" spans="1:4">
      <c r="A11" s="199"/>
      <c r="B11" s="199" t="s">
        <v>975</v>
      </c>
      <c r="C11" s="199" t="s">
        <v>976</v>
      </c>
      <c r="D11" s="200">
        <v>27000</v>
      </c>
    </row>
    <row r="12" spans="1:4">
      <c r="A12" s="199"/>
      <c r="B12" s="199" t="s">
        <v>969</v>
      </c>
      <c r="C12" s="199" t="s">
        <v>977</v>
      </c>
      <c r="D12" s="200">
        <v>39000</v>
      </c>
    </row>
    <row r="13" spans="1:4">
      <c r="A13" s="199"/>
      <c r="B13" s="199" t="s">
        <v>978</v>
      </c>
      <c r="C13" s="199" t="s">
        <v>979</v>
      </c>
      <c r="D13" s="200">
        <v>62800</v>
      </c>
    </row>
    <row r="14" spans="1:4">
      <c r="A14" s="199"/>
      <c r="B14" s="199" t="s">
        <v>980</v>
      </c>
      <c r="C14" s="199" t="s">
        <v>981</v>
      </c>
      <c r="D14" s="200">
        <v>78804</v>
      </c>
    </row>
    <row r="15" spans="1:4">
      <c r="A15" s="199"/>
      <c r="B15" s="199" t="s">
        <v>982</v>
      </c>
      <c r="C15" s="199" t="s">
        <v>983</v>
      </c>
      <c r="D15" s="200">
        <v>90000</v>
      </c>
    </row>
    <row r="16" spans="1:4">
      <c r="A16" s="199"/>
      <c r="B16" s="199" t="s">
        <v>984</v>
      </c>
      <c r="C16" s="199" t="s">
        <v>985</v>
      </c>
      <c r="D16" s="200">
        <v>96000</v>
      </c>
    </row>
    <row r="17" spans="1:4">
      <c r="A17" s="199"/>
      <c r="B17" s="199" t="s">
        <v>973</v>
      </c>
      <c r="C17" s="199" t="s">
        <v>986</v>
      </c>
      <c r="D17" s="200">
        <v>195400</v>
      </c>
    </row>
    <row r="18" spans="1:4">
      <c r="A18" s="199"/>
      <c r="B18" s="199" t="s">
        <v>969</v>
      </c>
      <c r="C18" s="199" t="s">
        <v>977</v>
      </c>
      <c r="D18" s="200">
        <v>277200</v>
      </c>
    </row>
    <row r="19" spans="1:4">
      <c r="A19" s="199"/>
      <c r="B19" s="199" t="s">
        <v>987</v>
      </c>
      <c r="C19" s="199" t="s">
        <v>988</v>
      </c>
      <c r="D19" s="200">
        <v>298600</v>
      </c>
    </row>
    <row r="20" spans="1:4">
      <c r="A20" s="199"/>
      <c r="B20" s="199" t="s">
        <v>989</v>
      </c>
      <c r="C20" s="199" t="s">
        <v>990</v>
      </c>
      <c r="D20" s="200">
        <v>523200</v>
      </c>
    </row>
    <row r="21" spans="1:4">
      <c r="A21" s="199"/>
      <c r="B21" s="199" t="s">
        <v>991</v>
      </c>
      <c r="C21" s="199" t="s">
        <v>992</v>
      </c>
      <c r="D21" s="200">
        <v>888928</v>
      </c>
    </row>
    <row r="22" spans="1:4">
      <c r="A22" s="199"/>
      <c r="B22" s="199" t="s">
        <v>973</v>
      </c>
      <c r="C22" s="199" t="s">
        <v>993</v>
      </c>
      <c r="D22" s="200">
        <v>1670000</v>
      </c>
    </row>
    <row r="23" spans="1:4">
      <c r="A23" s="199"/>
      <c r="B23" s="199" t="s">
        <v>994</v>
      </c>
      <c r="C23" s="199" t="s">
        <v>995</v>
      </c>
      <c r="D23" s="200">
        <v>4631212.8</v>
      </c>
    </row>
    <row r="24" spans="1:4">
      <c r="A24" s="199"/>
      <c r="B24" s="199" t="s">
        <v>996</v>
      </c>
      <c r="C24" s="199" t="s">
        <v>997</v>
      </c>
      <c r="D24" s="200">
        <v>8100</v>
      </c>
    </row>
    <row r="25" spans="1:4">
      <c r="A25" s="199"/>
      <c r="B25" s="199" t="s">
        <v>998</v>
      </c>
      <c r="C25" s="199" t="s">
        <v>999</v>
      </c>
      <c r="D25" s="200">
        <v>8871377</v>
      </c>
    </row>
    <row r="26" spans="1:4">
      <c r="A26" s="199"/>
      <c r="B26" s="199" t="s">
        <v>1000</v>
      </c>
      <c r="C26" s="199" t="s">
        <v>1001</v>
      </c>
      <c r="D26" s="200">
        <v>1200</v>
      </c>
    </row>
    <row r="27" spans="1:4">
      <c r="A27" s="199"/>
      <c r="B27" s="199" t="s">
        <v>1002</v>
      </c>
      <c r="C27" s="199" t="s">
        <v>1003</v>
      </c>
      <c r="D27" s="200">
        <v>1520</v>
      </c>
    </row>
    <row r="28" spans="1:4">
      <c r="A28" s="199"/>
      <c r="B28" s="199" t="s">
        <v>969</v>
      </c>
      <c r="C28" s="199" t="s">
        <v>1004</v>
      </c>
      <c r="D28" s="200">
        <v>12000</v>
      </c>
    </row>
    <row r="29" spans="1:4">
      <c r="A29" s="199"/>
      <c r="B29" s="199" t="s">
        <v>969</v>
      </c>
      <c r="C29" s="199" t="s">
        <v>1005</v>
      </c>
      <c r="D29" s="200">
        <v>15000</v>
      </c>
    </row>
    <row r="30" spans="1:4">
      <c r="A30" s="199"/>
      <c r="B30" s="199" t="s">
        <v>1002</v>
      </c>
      <c r="C30" s="199" t="s">
        <v>1003</v>
      </c>
      <c r="D30" s="200">
        <v>16898</v>
      </c>
    </row>
    <row r="31" spans="1:4">
      <c r="A31" s="199"/>
      <c r="B31" s="199" t="s">
        <v>1006</v>
      </c>
      <c r="C31" s="199" t="s">
        <v>1007</v>
      </c>
      <c r="D31" s="200">
        <v>20000</v>
      </c>
    </row>
    <row r="32" spans="1:4">
      <c r="A32" s="199"/>
      <c r="B32" s="199" t="s">
        <v>973</v>
      </c>
      <c r="C32" s="199" t="s">
        <v>1008</v>
      </c>
      <c r="D32" s="200">
        <v>24000</v>
      </c>
    </row>
    <row r="33" spans="1:4">
      <c r="A33" s="199"/>
      <c r="B33" s="199" t="s">
        <v>973</v>
      </c>
      <c r="C33" s="199" t="s">
        <v>1009</v>
      </c>
      <c r="D33" s="200">
        <v>24000</v>
      </c>
    </row>
    <row r="34" spans="1:4">
      <c r="A34" s="199"/>
      <c r="B34" s="199" t="s">
        <v>969</v>
      </c>
      <c r="C34" s="199" t="s">
        <v>1010</v>
      </c>
      <c r="D34" s="200">
        <v>30000</v>
      </c>
    </row>
    <row r="35" spans="1:4">
      <c r="A35" s="199"/>
      <c r="B35" s="199" t="s">
        <v>996</v>
      </c>
      <c r="C35" s="199" t="s">
        <v>1011</v>
      </c>
      <c r="D35" s="200">
        <v>37800</v>
      </c>
    </row>
    <row r="36" spans="1:4">
      <c r="A36" s="199"/>
      <c r="B36" s="199" t="s">
        <v>969</v>
      </c>
      <c r="C36" s="199" t="s">
        <v>1010</v>
      </c>
      <c r="D36" s="200">
        <v>46800</v>
      </c>
    </row>
    <row r="37" spans="1:4">
      <c r="A37" s="199"/>
      <c r="B37" s="199" t="s">
        <v>969</v>
      </c>
      <c r="C37" s="199" t="s">
        <v>1012</v>
      </c>
      <c r="D37" s="200">
        <v>91800</v>
      </c>
    </row>
    <row r="38" spans="1:4">
      <c r="A38" s="199"/>
      <c r="B38" s="199" t="s">
        <v>1013</v>
      </c>
      <c r="C38" s="199" t="s">
        <v>1014</v>
      </c>
      <c r="D38" s="200">
        <v>200000</v>
      </c>
    </row>
    <row r="39" spans="1:4">
      <c r="A39" s="199"/>
      <c r="B39" s="199" t="s">
        <v>1015</v>
      </c>
      <c r="C39" s="199" t="s">
        <v>1016</v>
      </c>
      <c r="D39" s="200">
        <v>166000</v>
      </c>
    </row>
    <row r="40" spans="1:4">
      <c r="A40" s="199"/>
      <c r="B40" s="199" t="s">
        <v>1017</v>
      </c>
      <c r="C40" s="199" t="s">
        <v>1018</v>
      </c>
      <c r="D40" s="200">
        <v>236436</v>
      </c>
    </row>
    <row r="41" spans="1:4">
      <c r="A41" s="199"/>
      <c r="B41" s="199" t="s">
        <v>1019</v>
      </c>
      <c r="C41" s="199" t="s">
        <v>1020</v>
      </c>
      <c r="D41" s="200">
        <v>372640</v>
      </c>
    </row>
    <row r="42" spans="1:4">
      <c r="A42" s="199"/>
      <c r="B42" s="199" t="s">
        <v>982</v>
      </c>
      <c r="C42" s="199" t="s">
        <v>1021</v>
      </c>
      <c r="D42" s="200">
        <v>600000</v>
      </c>
    </row>
    <row r="43" spans="1:4">
      <c r="A43" s="199"/>
      <c r="B43" s="199" t="s">
        <v>1017</v>
      </c>
      <c r="C43" s="199" t="s">
        <v>1018</v>
      </c>
      <c r="D43" s="200">
        <v>1225510</v>
      </c>
    </row>
    <row r="44" spans="1:4">
      <c r="A44" s="199"/>
      <c r="B44" s="199" t="s">
        <v>1017</v>
      </c>
      <c r="C44" s="199" t="s">
        <v>1018</v>
      </c>
      <c r="D44" s="200">
        <v>1766295</v>
      </c>
    </row>
    <row r="45" spans="1:4">
      <c r="A45" s="199"/>
      <c r="B45" s="199" t="s">
        <v>998</v>
      </c>
      <c r="C45" s="199" t="s">
        <v>999</v>
      </c>
      <c r="D45" s="200">
        <v>8871377</v>
      </c>
    </row>
    <row r="46" spans="1:4">
      <c r="A46" s="199" t="s">
        <v>1022</v>
      </c>
      <c r="B46" s="199"/>
      <c r="C46" s="199"/>
      <c r="D46" s="200">
        <f>SUM(D47:D84)</f>
        <v>82648390</v>
      </c>
    </row>
    <row r="47" spans="1:4">
      <c r="A47" s="201"/>
      <c r="B47" s="201" t="s">
        <v>967</v>
      </c>
      <c r="C47" s="199" t="s">
        <v>1023</v>
      </c>
      <c r="D47" s="200">
        <v>1200</v>
      </c>
    </row>
    <row r="48" spans="1:4">
      <c r="A48" s="199"/>
      <c r="B48" s="199" t="s">
        <v>969</v>
      </c>
      <c r="C48" s="199" t="s">
        <v>1024</v>
      </c>
      <c r="D48" s="200">
        <v>9720</v>
      </c>
    </row>
    <row r="49" spans="1:4">
      <c r="A49" s="199"/>
      <c r="B49" s="199" t="s">
        <v>1025</v>
      </c>
      <c r="C49" s="199" t="s">
        <v>1026</v>
      </c>
      <c r="D49" s="200">
        <v>20000</v>
      </c>
    </row>
    <row r="50" spans="1:4">
      <c r="A50" s="199"/>
      <c r="B50" s="199" t="s">
        <v>1027</v>
      </c>
      <c r="C50" s="199" t="s">
        <v>1028</v>
      </c>
      <c r="D50" s="200">
        <v>23200</v>
      </c>
    </row>
    <row r="51" spans="1:4">
      <c r="A51" s="199"/>
      <c r="B51" s="199" t="s">
        <v>994</v>
      </c>
      <c r="C51" s="199" t="s">
        <v>986</v>
      </c>
      <c r="D51" s="200">
        <v>23500</v>
      </c>
    </row>
    <row r="52" spans="1:4">
      <c r="A52" s="199"/>
      <c r="B52" s="199" t="s">
        <v>1029</v>
      </c>
      <c r="C52" s="199" t="s">
        <v>1030</v>
      </c>
      <c r="D52" s="200">
        <v>30000</v>
      </c>
    </row>
    <row r="53" spans="1:4">
      <c r="A53" s="199"/>
      <c r="B53" s="199" t="s">
        <v>980</v>
      </c>
      <c r="C53" s="199" t="s">
        <v>1031</v>
      </c>
      <c r="D53" s="200">
        <v>30168</v>
      </c>
    </row>
    <row r="54" spans="1:4">
      <c r="A54" s="199"/>
      <c r="B54" s="199" t="s">
        <v>1032</v>
      </c>
      <c r="C54" s="199" t="s">
        <v>1033</v>
      </c>
      <c r="D54" s="200">
        <v>54000</v>
      </c>
    </row>
    <row r="55" spans="1:4">
      <c r="A55" s="199"/>
      <c r="B55" s="199" t="s">
        <v>1034</v>
      </c>
      <c r="C55" s="199" t="s">
        <v>1035</v>
      </c>
      <c r="D55" s="200">
        <v>74400</v>
      </c>
    </row>
    <row r="56" spans="1:4">
      <c r="A56" s="199"/>
      <c r="B56" s="199" t="s">
        <v>969</v>
      </c>
      <c r="C56" s="199" t="s">
        <v>1036</v>
      </c>
      <c r="D56" s="200">
        <v>218200</v>
      </c>
    </row>
    <row r="57" spans="1:4">
      <c r="A57" s="199"/>
      <c r="B57" s="199" t="s">
        <v>975</v>
      </c>
      <c r="C57" s="199" t="s">
        <v>1037</v>
      </c>
      <c r="D57" s="200">
        <v>235000</v>
      </c>
    </row>
    <row r="58" spans="1:4">
      <c r="A58" s="199"/>
      <c r="B58" s="199" t="s">
        <v>994</v>
      </c>
      <c r="C58" s="199" t="s">
        <v>1038</v>
      </c>
      <c r="D58" s="200">
        <v>324480</v>
      </c>
    </row>
    <row r="59" spans="1:4">
      <c r="A59" s="199"/>
      <c r="B59" s="199" t="s">
        <v>973</v>
      </c>
      <c r="C59" s="199" t="s">
        <v>1039</v>
      </c>
      <c r="D59" s="200">
        <v>350000</v>
      </c>
    </row>
    <row r="60" spans="1:4">
      <c r="A60" s="199"/>
      <c r="B60" s="199" t="s">
        <v>987</v>
      </c>
      <c r="C60" s="199" t="s">
        <v>988</v>
      </c>
      <c r="D60" s="200">
        <v>525600</v>
      </c>
    </row>
    <row r="61" spans="1:4">
      <c r="A61" s="199"/>
      <c r="B61" s="199" t="s">
        <v>989</v>
      </c>
      <c r="C61" s="199" t="s">
        <v>1040</v>
      </c>
      <c r="D61" s="200">
        <v>566800</v>
      </c>
    </row>
    <row r="62" spans="1:4">
      <c r="A62" s="199"/>
      <c r="B62" s="199" t="s">
        <v>973</v>
      </c>
      <c r="C62" s="199" t="s">
        <v>1041</v>
      </c>
      <c r="D62" s="200">
        <v>1090000</v>
      </c>
    </row>
    <row r="63" spans="1:4">
      <c r="A63" s="199"/>
      <c r="B63" s="199" t="s">
        <v>971</v>
      </c>
      <c r="C63" s="199" t="s">
        <v>1042</v>
      </c>
      <c r="D63" s="200">
        <v>1354000</v>
      </c>
    </row>
    <row r="64" spans="1:4">
      <c r="A64" s="199"/>
      <c r="B64" s="199" t="s">
        <v>978</v>
      </c>
      <c r="C64" s="199" t="s">
        <v>979</v>
      </c>
      <c r="D64" s="200">
        <v>4116544</v>
      </c>
    </row>
    <row r="65" spans="1:4">
      <c r="A65" s="199"/>
      <c r="B65" s="199" t="s">
        <v>978</v>
      </c>
      <c r="C65" s="199" t="s">
        <v>1043</v>
      </c>
      <c r="D65" s="200">
        <v>6700000</v>
      </c>
    </row>
    <row r="66" spans="1:4">
      <c r="A66" s="199"/>
      <c r="B66" s="199" t="s">
        <v>1034</v>
      </c>
      <c r="C66" s="199" t="s">
        <v>1044</v>
      </c>
      <c r="D66" s="200">
        <v>15000000</v>
      </c>
    </row>
    <row r="67" spans="1:4">
      <c r="A67" s="199"/>
      <c r="B67" s="199" t="s">
        <v>989</v>
      </c>
      <c r="C67" s="199" t="s">
        <v>1045</v>
      </c>
      <c r="D67" s="200">
        <v>36993480</v>
      </c>
    </row>
    <row r="68" spans="1:4">
      <c r="A68" s="199"/>
      <c r="B68" s="199" t="s">
        <v>969</v>
      </c>
      <c r="C68" s="199" t="s">
        <v>1046</v>
      </c>
      <c r="D68" s="200">
        <v>10800</v>
      </c>
    </row>
    <row r="69" spans="1:4">
      <c r="A69" s="199"/>
      <c r="B69" s="199" t="s">
        <v>969</v>
      </c>
      <c r="C69" s="199" t="s">
        <v>1047</v>
      </c>
      <c r="D69" s="200">
        <v>12000</v>
      </c>
    </row>
    <row r="70" spans="1:4">
      <c r="A70" s="199"/>
      <c r="B70" s="199" t="s">
        <v>969</v>
      </c>
      <c r="C70" s="199" t="s">
        <v>1048</v>
      </c>
      <c r="D70" s="200">
        <v>15000</v>
      </c>
    </row>
    <row r="71" spans="1:4">
      <c r="A71" s="199"/>
      <c r="B71" s="199" t="s">
        <v>969</v>
      </c>
      <c r="C71" s="199" t="s">
        <v>1049</v>
      </c>
      <c r="D71" s="200">
        <v>21600</v>
      </c>
    </row>
    <row r="72" spans="1:4">
      <c r="A72" s="199"/>
      <c r="B72" s="199" t="s">
        <v>969</v>
      </c>
      <c r="C72" s="199" t="s">
        <v>1046</v>
      </c>
      <c r="D72" s="200">
        <v>64000</v>
      </c>
    </row>
    <row r="73" spans="1:4">
      <c r="A73" s="199"/>
      <c r="B73" s="199" t="s">
        <v>1034</v>
      </c>
      <c r="C73" s="199" t="s">
        <v>1050</v>
      </c>
      <c r="D73" s="200">
        <v>13118638</v>
      </c>
    </row>
    <row r="74" spans="1:4">
      <c r="A74" s="199"/>
      <c r="B74" s="199" t="s">
        <v>1006</v>
      </c>
      <c r="C74" s="199" t="s">
        <v>1007</v>
      </c>
      <c r="D74" s="200">
        <v>10000</v>
      </c>
    </row>
    <row r="75" spans="1:4">
      <c r="A75" s="199"/>
      <c r="B75" s="199" t="s">
        <v>969</v>
      </c>
      <c r="C75" s="199" t="s">
        <v>1004</v>
      </c>
      <c r="D75" s="200">
        <v>12000</v>
      </c>
    </row>
    <row r="76" spans="1:4">
      <c r="A76" s="199"/>
      <c r="B76" s="199" t="s">
        <v>996</v>
      </c>
      <c r="C76" s="199" t="s">
        <v>1051</v>
      </c>
      <c r="D76" s="200">
        <v>12000</v>
      </c>
    </row>
    <row r="77" spans="1:4">
      <c r="A77" s="199"/>
      <c r="B77" s="199" t="s">
        <v>969</v>
      </c>
      <c r="C77" s="199" t="s">
        <v>1005</v>
      </c>
      <c r="D77" s="200">
        <v>15000</v>
      </c>
    </row>
    <row r="78" spans="1:4">
      <c r="A78" s="199"/>
      <c r="B78" s="199" t="s">
        <v>969</v>
      </c>
      <c r="C78" s="199" t="s">
        <v>1010</v>
      </c>
      <c r="D78" s="200">
        <v>21600</v>
      </c>
    </row>
    <row r="79" spans="1:4">
      <c r="A79" s="199"/>
      <c r="B79" s="199" t="s">
        <v>1015</v>
      </c>
      <c r="C79" s="199" t="s">
        <v>1052</v>
      </c>
      <c r="D79" s="200">
        <v>21800</v>
      </c>
    </row>
    <row r="80" spans="1:4">
      <c r="A80" s="199"/>
      <c r="B80" s="199" t="s">
        <v>1013</v>
      </c>
      <c r="C80" s="199" t="s">
        <v>1053</v>
      </c>
      <c r="D80" s="200">
        <v>50000</v>
      </c>
    </row>
    <row r="81" spans="1:4">
      <c r="A81" s="199"/>
      <c r="B81" s="199" t="s">
        <v>969</v>
      </c>
      <c r="C81" s="199" t="s">
        <v>1012</v>
      </c>
      <c r="D81" s="200">
        <v>68000</v>
      </c>
    </row>
    <row r="82" spans="1:4">
      <c r="A82" s="199"/>
      <c r="B82" s="199" t="s">
        <v>1002</v>
      </c>
      <c r="C82" s="199" t="s">
        <v>1003</v>
      </c>
      <c r="D82" s="200">
        <v>94475</v>
      </c>
    </row>
    <row r="83" spans="1:4">
      <c r="A83" s="199"/>
      <c r="B83" s="199" t="s">
        <v>982</v>
      </c>
      <c r="C83" s="199" t="s">
        <v>1021</v>
      </c>
      <c r="D83" s="200">
        <v>300000</v>
      </c>
    </row>
    <row r="84" spans="1:4">
      <c r="A84" s="199"/>
      <c r="B84" s="199" t="s">
        <v>1017</v>
      </c>
      <c r="C84" s="199" t="s">
        <v>1018</v>
      </c>
      <c r="D84" s="200">
        <v>1061185</v>
      </c>
    </row>
    <row r="85" spans="1:4">
      <c r="A85" s="199" t="s">
        <v>1054</v>
      </c>
      <c r="B85" s="199"/>
      <c r="C85" s="199"/>
      <c r="D85" s="200">
        <f>SUM(D86:D143)</f>
        <v>49625173.6</v>
      </c>
    </row>
    <row r="86" spans="1:4">
      <c r="A86" s="201"/>
      <c r="B86" s="201" t="s">
        <v>967</v>
      </c>
      <c r="C86" s="199" t="s">
        <v>1055</v>
      </c>
      <c r="D86" s="200">
        <v>300</v>
      </c>
    </row>
    <row r="87" spans="1:4">
      <c r="A87" s="199"/>
      <c r="B87" s="199" t="s">
        <v>969</v>
      </c>
      <c r="C87" s="199" t="s">
        <v>1056</v>
      </c>
      <c r="D87" s="200">
        <v>9000</v>
      </c>
    </row>
    <row r="88" spans="1:4">
      <c r="A88" s="199"/>
      <c r="B88" s="199" t="s">
        <v>973</v>
      </c>
      <c r="C88" s="199" t="s">
        <v>1057</v>
      </c>
      <c r="D88" s="200">
        <v>15000</v>
      </c>
    </row>
    <row r="89" spans="1:4">
      <c r="A89" s="199"/>
      <c r="B89" s="199" t="s">
        <v>980</v>
      </c>
      <c r="C89" s="199" t="s">
        <v>1058</v>
      </c>
      <c r="D89" s="200">
        <v>45891</v>
      </c>
    </row>
    <row r="90" spans="1:4">
      <c r="A90" s="199"/>
      <c r="B90" s="199" t="s">
        <v>967</v>
      </c>
      <c r="C90" s="199" t="s">
        <v>1059</v>
      </c>
      <c r="D90" s="200">
        <v>48200</v>
      </c>
    </row>
    <row r="91" spans="1:4">
      <c r="A91" s="199"/>
      <c r="B91" s="199" t="s">
        <v>1025</v>
      </c>
      <c r="C91" s="199" t="s">
        <v>1060</v>
      </c>
      <c r="D91" s="200">
        <v>50000</v>
      </c>
    </row>
    <row r="92" spans="1:4">
      <c r="A92" s="199"/>
      <c r="B92" s="199" t="s">
        <v>1032</v>
      </c>
      <c r="C92" s="199" t="s">
        <v>1061</v>
      </c>
      <c r="D92" s="200">
        <v>67000</v>
      </c>
    </row>
    <row r="93" spans="1:4">
      <c r="A93" s="199"/>
      <c r="B93" s="199" t="s">
        <v>984</v>
      </c>
      <c r="C93" s="199" t="s">
        <v>1062</v>
      </c>
      <c r="D93" s="200">
        <v>76800</v>
      </c>
    </row>
    <row r="94" spans="1:4">
      <c r="A94" s="199"/>
      <c r="B94" s="199" t="s">
        <v>969</v>
      </c>
      <c r="C94" s="199" t="s">
        <v>1063</v>
      </c>
      <c r="D94" s="200">
        <v>193800</v>
      </c>
    </row>
    <row r="95" spans="1:4">
      <c r="A95" s="199"/>
      <c r="B95" s="199" t="s">
        <v>1064</v>
      </c>
      <c r="C95" s="199" t="s">
        <v>1065</v>
      </c>
      <c r="D95" s="200">
        <v>195600</v>
      </c>
    </row>
    <row r="96" spans="1:4">
      <c r="A96" s="199"/>
      <c r="B96" s="199" t="s">
        <v>973</v>
      </c>
      <c r="C96" s="199" t="s">
        <v>1066</v>
      </c>
      <c r="D96" s="200">
        <v>229000</v>
      </c>
    </row>
    <row r="97" spans="1:4">
      <c r="A97" s="199"/>
      <c r="B97" s="199" t="s">
        <v>975</v>
      </c>
      <c r="C97" s="199" t="s">
        <v>1067</v>
      </c>
      <c r="D97" s="200">
        <v>285000</v>
      </c>
    </row>
    <row r="98" spans="1:4">
      <c r="A98" s="199"/>
      <c r="B98" s="199" t="s">
        <v>978</v>
      </c>
      <c r="C98" s="199" t="s">
        <v>1068</v>
      </c>
      <c r="D98" s="200">
        <v>513440</v>
      </c>
    </row>
    <row r="99" spans="1:4">
      <c r="A99" s="199"/>
      <c r="B99" s="199" t="s">
        <v>987</v>
      </c>
      <c r="C99" s="199" t="s">
        <v>1069</v>
      </c>
      <c r="D99" s="200">
        <v>538700</v>
      </c>
    </row>
    <row r="100" spans="1:4">
      <c r="A100" s="199"/>
      <c r="B100" s="199" t="s">
        <v>1070</v>
      </c>
      <c r="C100" s="199" t="s">
        <v>1071</v>
      </c>
      <c r="D100" s="200">
        <v>576800</v>
      </c>
    </row>
    <row r="101" spans="1:4">
      <c r="A101" s="199"/>
      <c r="B101" s="199" t="s">
        <v>1070</v>
      </c>
      <c r="C101" s="199" t="s">
        <v>1071</v>
      </c>
      <c r="D101" s="200">
        <v>700000</v>
      </c>
    </row>
    <row r="102" spans="1:4">
      <c r="A102" s="199"/>
      <c r="B102" s="199" t="s">
        <v>989</v>
      </c>
      <c r="C102" s="199" t="s">
        <v>1072</v>
      </c>
      <c r="D102" s="200">
        <v>758400</v>
      </c>
    </row>
    <row r="103" spans="1:4">
      <c r="A103" s="199"/>
      <c r="B103" s="199" t="s">
        <v>994</v>
      </c>
      <c r="C103" s="199" t="s">
        <v>1073</v>
      </c>
      <c r="D103" s="200">
        <v>866640</v>
      </c>
    </row>
    <row r="104" spans="1:4">
      <c r="A104" s="199"/>
      <c r="B104" s="199" t="s">
        <v>973</v>
      </c>
      <c r="C104" s="199" t="s">
        <v>1074</v>
      </c>
      <c r="D104" s="200">
        <v>880000</v>
      </c>
    </row>
    <row r="105" spans="1:4">
      <c r="A105" s="199"/>
      <c r="B105" s="199" t="s">
        <v>1075</v>
      </c>
      <c r="C105" s="199" t="s">
        <v>1076</v>
      </c>
      <c r="D105" s="200">
        <v>2000000</v>
      </c>
    </row>
    <row r="106" spans="1:4">
      <c r="A106" s="199"/>
      <c r="B106" s="199" t="s">
        <v>971</v>
      </c>
      <c r="C106" s="199" t="s">
        <v>1077</v>
      </c>
      <c r="D106" s="200">
        <v>2966600</v>
      </c>
    </row>
    <row r="107" spans="1:4">
      <c r="A107" s="199"/>
      <c r="B107" s="199" t="s">
        <v>1078</v>
      </c>
      <c r="C107" s="199" t="s">
        <v>1079</v>
      </c>
      <c r="D107" s="200">
        <v>3181600</v>
      </c>
    </row>
    <row r="108" spans="1:4">
      <c r="A108" s="199"/>
      <c r="B108" s="199" t="s">
        <v>1034</v>
      </c>
      <c r="C108" s="199" t="s">
        <v>1080</v>
      </c>
      <c r="D108" s="200">
        <v>3200000</v>
      </c>
    </row>
    <row r="109" spans="1:4">
      <c r="A109" s="199"/>
      <c r="B109" s="199" t="s">
        <v>1081</v>
      </c>
      <c r="C109" s="199" t="s">
        <v>1082</v>
      </c>
      <c r="D109" s="200">
        <v>5318600</v>
      </c>
    </row>
    <row r="110" spans="1:4">
      <c r="A110" s="199"/>
      <c r="B110" s="199" t="s">
        <v>1064</v>
      </c>
      <c r="C110" s="199" t="s">
        <v>1083</v>
      </c>
      <c r="D110" s="200">
        <v>17500</v>
      </c>
    </row>
    <row r="111" spans="1:4">
      <c r="A111" s="199"/>
      <c r="B111" s="199" t="s">
        <v>1084</v>
      </c>
      <c r="C111" s="199" t="s">
        <v>1085</v>
      </c>
      <c r="D111" s="200">
        <v>95000</v>
      </c>
    </row>
    <row r="112" spans="1:4">
      <c r="A112" s="199"/>
      <c r="B112" s="199" t="s">
        <v>1081</v>
      </c>
      <c r="C112" s="199" t="s">
        <v>1086</v>
      </c>
      <c r="D112" s="200">
        <v>243222.32</v>
      </c>
    </row>
    <row r="113" spans="1:4">
      <c r="A113" s="199"/>
      <c r="B113" s="199" t="s">
        <v>1034</v>
      </c>
      <c r="C113" s="199" t="s">
        <v>1087</v>
      </c>
      <c r="D113" s="200">
        <v>250000</v>
      </c>
    </row>
    <row r="114" spans="1:4">
      <c r="A114" s="199"/>
      <c r="B114" s="199" t="s">
        <v>1088</v>
      </c>
      <c r="C114" s="199" t="s">
        <v>1089</v>
      </c>
      <c r="D114" s="200">
        <v>2741400</v>
      </c>
    </row>
    <row r="115" spans="1:4">
      <c r="A115" s="199"/>
      <c r="B115" s="199" t="s">
        <v>1034</v>
      </c>
      <c r="C115" s="199" t="s">
        <v>1090</v>
      </c>
      <c r="D115" s="200">
        <v>3483000</v>
      </c>
    </row>
    <row r="116" spans="1:4">
      <c r="A116" s="199"/>
      <c r="B116" s="199" t="s">
        <v>1091</v>
      </c>
      <c r="C116" s="199" t="s">
        <v>1092</v>
      </c>
      <c r="D116" s="200">
        <v>10000000</v>
      </c>
    </row>
    <row r="117" spans="1:4">
      <c r="A117" s="199"/>
      <c r="B117" s="199" t="s">
        <v>969</v>
      </c>
      <c r="C117" s="199" t="s">
        <v>1010</v>
      </c>
      <c r="D117" s="200">
        <v>800</v>
      </c>
    </row>
    <row r="118" spans="1:4">
      <c r="A118" s="199"/>
      <c r="B118" s="199" t="s">
        <v>969</v>
      </c>
      <c r="C118" s="199" t="s">
        <v>1004</v>
      </c>
      <c r="D118" s="200">
        <v>12000</v>
      </c>
    </row>
    <row r="119" spans="1:4">
      <c r="A119" s="199"/>
      <c r="B119" s="199" t="s">
        <v>1015</v>
      </c>
      <c r="C119" s="199" t="s">
        <v>1052</v>
      </c>
      <c r="D119" s="200">
        <v>14000</v>
      </c>
    </row>
    <row r="120" spans="1:4">
      <c r="A120" s="199"/>
      <c r="B120" s="199" t="s">
        <v>969</v>
      </c>
      <c r="C120" s="199" t="s">
        <v>1005</v>
      </c>
      <c r="D120" s="200">
        <v>15000</v>
      </c>
    </row>
    <row r="121" spans="1:4">
      <c r="A121" s="199"/>
      <c r="B121" s="199" t="s">
        <v>969</v>
      </c>
      <c r="C121" s="199" t="s">
        <v>1010</v>
      </c>
      <c r="D121" s="200">
        <v>15400</v>
      </c>
    </row>
    <row r="122" spans="1:4">
      <c r="A122" s="199"/>
      <c r="B122" s="199" t="s">
        <v>1006</v>
      </c>
      <c r="C122" s="199" t="s">
        <v>1007</v>
      </c>
      <c r="D122" s="200">
        <v>20000</v>
      </c>
    </row>
    <row r="123" spans="1:4">
      <c r="A123" s="199"/>
      <c r="B123" s="199" t="s">
        <v>1064</v>
      </c>
      <c r="C123" s="199" t="s">
        <v>1093</v>
      </c>
      <c r="D123" s="200">
        <v>20250</v>
      </c>
    </row>
    <row r="124" spans="1:4">
      <c r="A124" s="199"/>
      <c r="B124" s="199" t="s">
        <v>996</v>
      </c>
      <c r="C124" s="202" t="s">
        <v>1094</v>
      </c>
      <c r="D124" s="200">
        <v>24000</v>
      </c>
    </row>
    <row r="125" spans="1:4">
      <c r="A125" s="199"/>
      <c r="B125" s="199" t="s">
        <v>1084</v>
      </c>
      <c r="C125" s="199" t="s">
        <v>1095</v>
      </c>
      <c r="D125" s="200">
        <v>40000</v>
      </c>
    </row>
    <row r="126" spans="1:4">
      <c r="A126" s="199"/>
      <c r="B126" s="199" t="s">
        <v>1096</v>
      </c>
      <c r="C126" s="199" t="s">
        <v>1097</v>
      </c>
      <c r="D126" s="200">
        <v>48800</v>
      </c>
    </row>
    <row r="127" spans="1:4">
      <c r="A127" s="199"/>
      <c r="B127" s="199" t="s">
        <v>1098</v>
      </c>
      <c r="C127" s="199" t="s">
        <v>1099</v>
      </c>
      <c r="D127" s="200">
        <v>52100</v>
      </c>
    </row>
    <row r="128" spans="1:4">
      <c r="A128" s="199"/>
      <c r="B128" s="199" t="s">
        <v>1075</v>
      </c>
      <c r="C128" s="199" t="s">
        <v>1100</v>
      </c>
      <c r="D128" s="200">
        <v>10000</v>
      </c>
    </row>
    <row r="129" spans="1:4">
      <c r="A129" s="199"/>
      <c r="B129" s="199" t="s">
        <v>969</v>
      </c>
      <c r="C129" s="199" t="s">
        <v>1012</v>
      </c>
      <c r="D129" s="200">
        <v>61200</v>
      </c>
    </row>
    <row r="130" spans="1:4">
      <c r="A130" s="199"/>
      <c r="B130" s="199" t="s">
        <v>1015</v>
      </c>
      <c r="C130" s="199" t="s">
        <v>1052</v>
      </c>
      <c r="D130" s="200">
        <v>66000</v>
      </c>
    </row>
    <row r="131" spans="1:4">
      <c r="A131" s="199"/>
      <c r="B131" s="199" t="s">
        <v>1064</v>
      </c>
      <c r="C131" s="199" t="s">
        <v>1101</v>
      </c>
      <c r="D131" s="200">
        <v>96000</v>
      </c>
    </row>
    <row r="132" spans="1:4">
      <c r="A132" s="199"/>
      <c r="B132" s="199" t="s">
        <v>1102</v>
      </c>
      <c r="C132" s="199" t="s">
        <v>1103</v>
      </c>
      <c r="D132" s="200">
        <v>200000</v>
      </c>
    </row>
    <row r="133" spans="1:4">
      <c r="A133" s="199"/>
      <c r="B133" s="199" t="s">
        <v>982</v>
      </c>
      <c r="C133" s="199" t="s">
        <v>1021</v>
      </c>
      <c r="D133" s="200">
        <v>200000</v>
      </c>
    </row>
    <row r="134" spans="1:4">
      <c r="A134" s="199"/>
      <c r="B134" s="199" t="s">
        <v>1104</v>
      </c>
      <c r="C134" s="199" t="s">
        <v>1105</v>
      </c>
      <c r="D134" s="200">
        <v>350000</v>
      </c>
    </row>
    <row r="135" spans="1:4">
      <c r="A135" s="199"/>
      <c r="B135" s="199" t="s">
        <v>1019</v>
      </c>
      <c r="C135" s="199" t="s">
        <v>1106</v>
      </c>
      <c r="D135" s="200">
        <v>350000</v>
      </c>
    </row>
    <row r="136" spans="1:4">
      <c r="A136" s="199"/>
      <c r="B136" s="199" t="s">
        <v>987</v>
      </c>
      <c r="C136" s="199" t="s">
        <v>1107</v>
      </c>
      <c r="D136" s="200">
        <v>385800</v>
      </c>
    </row>
    <row r="137" spans="1:4">
      <c r="A137" s="199"/>
      <c r="B137" s="199" t="s">
        <v>975</v>
      </c>
      <c r="C137" s="199" t="s">
        <v>1108</v>
      </c>
      <c r="D137" s="200">
        <v>390000</v>
      </c>
    </row>
    <row r="138" spans="1:4">
      <c r="A138" s="199"/>
      <c r="B138" s="199" t="s">
        <v>1002</v>
      </c>
      <c r="C138" s="199" t="s">
        <v>1109</v>
      </c>
      <c r="D138" s="200">
        <v>458334</v>
      </c>
    </row>
    <row r="139" spans="1:4">
      <c r="A139" s="199"/>
      <c r="B139" s="199" t="s">
        <v>1088</v>
      </c>
      <c r="C139" s="199" t="s">
        <v>1110</v>
      </c>
      <c r="D139" s="200">
        <v>570000</v>
      </c>
    </row>
    <row r="140" spans="1:4">
      <c r="A140" s="199"/>
      <c r="B140" s="199" t="s">
        <v>994</v>
      </c>
      <c r="C140" s="199" t="s">
        <v>1111</v>
      </c>
      <c r="D140" s="200">
        <v>1718609.28</v>
      </c>
    </row>
    <row r="141" spans="1:4">
      <c r="A141" s="199"/>
      <c r="B141" s="199" t="s">
        <v>1088</v>
      </c>
      <c r="C141" s="199" t="s">
        <v>1089</v>
      </c>
      <c r="D141" s="200">
        <v>2741400</v>
      </c>
    </row>
    <row r="142" spans="1:4">
      <c r="A142" s="199"/>
      <c r="B142" s="199" t="s">
        <v>1017</v>
      </c>
      <c r="C142" s="199" t="s">
        <v>1018</v>
      </c>
      <c r="D142" s="200">
        <v>100000</v>
      </c>
    </row>
    <row r="143" spans="1:4">
      <c r="A143" s="199"/>
      <c r="B143" s="199" t="s">
        <v>1017</v>
      </c>
      <c r="C143" s="199" t="s">
        <v>1018</v>
      </c>
      <c r="D143" s="200">
        <v>2118987</v>
      </c>
    </row>
    <row r="144" spans="1:4">
      <c r="A144" s="199" t="s">
        <v>1112</v>
      </c>
      <c r="B144" s="199"/>
      <c r="C144" s="199"/>
      <c r="D144" s="200">
        <f>SUM(D145:D192)</f>
        <v>31274904.32</v>
      </c>
    </row>
    <row r="145" spans="1:4">
      <c r="A145" s="201"/>
      <c r="B145" s="201" t="s">
        <v>973</v>
      </c>
      <c r="C145" s="199" t="s">
        <v>1113</v>
      </c>
      <c r="D145" s="200">
        <v>11200</v>
      </c>
    </row>
    <row r="146" spans="1:4">
      <c r="A146" s="199"/>
      <c r="B146" s="199" t="s">
        <v>969</v>
      </c>
      <c r="C146" s="199" t="s">
        <v>1114</v>
      </c>
      <c r="D146" s="200">
        <v>12240</v>
      </c>
    </row>
    <row r="147" spans="1:4">
      <c r="A147" s="199"/>
      <c r="B147" s="199" t="s">
        <v>1027</v>
      </c>
      <c r="C147" s="199" t="s">
        <v>1028</v>
      </c>
      <c r="D147" s="200">
        <v>23200</v>
      </c>
    </row>
    <row r="148" spans="1:4">
      <c r="A148" s="199"/>
      <c r="B148" s="199" t="s">
        <v>973</v>
      </c>
      <c r="C148" s="199" t="s">
        <v>1030</v>
      </c>
      <c r="D148" s="200">
        <v>30000</v>
      </c>
    </row>
    <row r="149" spans="1:4">
      <c r="A149" s="199"/>
      <c r="B149" s="199" t="s">
        <v>982</v>
      </c>
      <c r="C149" s="199" t="s">
        <v>1115</v>
      </c>
      <c r="D149" s="200">
        <v>30000</v>
      </c>
    </row>
    <row r="150" spans="1:4">
      <c r="A150" s="199"/>
      <c r="B150" s="199" t="s">
        <v>984</v>
      </c>
      <c r="C150" s="199" t="s">
        <v>1116</v>
      </c>
      <c r="D150" s="200">
        <v>38400</v>
      </c>
    </row>
    <row r="151" spans="1:4">
      <c r="A151" s="199"/>
      <c r="B151" s="199" t="s">
        <v>1025</v>
      </c>
      <c r="C151" s="199" t="s">
        <v>1117</v>
      </c>
      <c r="D151" s="200">
        <v>40000</v>
      </c>
    </row>
    <row r="152" spans="1:4">
      <c r="A152" s="199"/>
      <c r="B152" s="199" t="s">
        <v>969</v>
      </c>
      <c r="C152" s="199" t="s">
        <v>1036</v>
      </c>
      <c r="D152" s="200">
        <v>169800</v>
      </c>
    </row>
    <row r="153" spans="1:4">
      <c r="A153" s="199"/>
      <c r="B153" s="199" t="s">
        <v>1098</v>
      </c>
      <c r="C153" s="199" t="s">
        <v>1118</v>
      </c>
      <c r="D153" s="200">
        <v>175000</v>
      </c>
    </row>
    <row r="154" spans="1:4">
      <c r="A154" s="199"/>
      <c r="B154" s="199" t="s">
        <v>994</v>
      </c>
      <c r="C154" s="199" t="s">
        <v>1073</v>
      </c>
      <c r="D154" s="200">
        <v>225848</v>
      </c>
    </row>
    <row r="155" spans="1:4">
      <c r="A155" s="199"/>
      <c r="B155" s="199" t="s">
        <v>1064</v>
      </c>
      <c r="C155" s="199" t="s">
        <v>1065</v>
      </c>
      <c r="D155" s="200">
        <v>391200</v>
      </c>
    </row>
    <row r="156" spans="1:4">
      <c r="A156" s="199"/>
      <c r="B156" s="199" t="s">
        <v>1078</v>
      </c>
      <c r="C156" s="199" t="s">
        <v>1119</v>
      </c>
      <c r="D156" s="200">
        <v>399000</v>
      </c>
    </row>
    <row r="157" spans="1:4">
      <c r="A157" s="199"/>
      <c r="B157" s="199" t="s">
        <v>987</v>
      </c>
      <c r="C157" s="199" t="s">
        <v>1107</v>
      </c>
      <c r="D157" s="200">
        <v>497500</v>
      </c>
    </row>
    <row r="158" spans="1:4">
      <c r="A158" s="199"/>
      <c r="B158" s="199" t="s">
        <v>989</v>
      </c>
      <c r="C158" s="199" t="s">
        <v>990</v>
      </c>
      <c r="D158" s="200">
        <v>870800</v>
      </c>
    </row>
    <row r="159" spans="1:4">
      <c r="A159" s="199"/>
      <c r="B159" s="199" t="s">
        <v>978</v>
      </c>
      <c r="C159" s="199" t="s">
        <v>979</v>
      </c>
      <c r="D159" s="200">
        <v>876984</v>
      </c>
    </row>
    <row r="160" spans="1:4">
      <c r="A160" s="199"/>
      <c r="B160" s="199" t="s">
        <v>1075</v>
      </c>
      <c r="C160" s="199" t="s">
        <v>1120</v>
      </c>
      <c r="D160" s="200">
        <v>950000</v>
      </c>
    </row>
    <row r="161" spans="1:4">
      <c r="A161" s="199"/>
      <c r="B161" s="199" t="s">
        <v>1070</v>
      </c>
      <c r="C161" s="199" t="s">
        <v>1121</v>
      </c>
      <c r="D161" s="200">
        <v>1176000</v>
      </c>
    </row>
    <row r="162" spans="1:4">
      <c r="A162" s="199"/>
      <c r="B162" s="199" t="s">
        <v>971</v>
      </c>
      <c r="C162" s="199" t="s">
        <v>1042</v>
      </c>
      <c r="D162" s="200">
        <v>3234100</v>
      </c>
    </row>
    <row r="163" spans="1:4">
      <c r="A163" s="199"/>
      <c r="B163" s="199" t="s">
        <v>1081</v>
      </c>
      <c r="C163" s="199" t="s">
        <v>1122</v>
      </c>
      <c r="D163" s="200">
        <v>3597480</v>
      </c>
    </row>
    <row r="164" spans="1:4">
      <c r="A164" s="199"/>
      <c r="B164" s="199" t="s">
        <v>1034</v>
      </c>
      <c r="C164" s="199" t="s">
        <v>1123</v>
      </c>
      <c r="D164" s="200">
        <v>6000000</v>
      </c>
    </row>
    <row r="165" spans="1:4">
      <c r="A165" s="199"/>
      <c r="B165" s="199" t="s">
        <v>969</v>
      </c>
      <c r="C165" s="199" t="s">
        <v>1048</v>
      </c>
      <c r="D165" s="200">
        <v>1560</v>
      </c>
    </row>
    <row r="166" spans="1:4">
      <c r="A166" s="199"/>
      <c r="B166" s="199" t="s">
        <v>1096</v>
      </c>
      <c r="C166" s="199" t="s">
        <v>1124</v>
      </c>
      <c r="D166" s="200">
        <v>5000</v>
      </c>
    </row>
    <row r="167" spans="1:4">
      <c r="A167" s="199"/>
      <c r="B167" s="199" t="s">
        <v>1064</v>
      </c>
      <c r="C167" s="199" t="s">
        <v>1125</v>
      </c>
      <c r="D167" s="200">
        <v>8116</v>
      </c>
    </row>
    <row r="168" spans="1:4">
      <c r="A168" s="199"/>
      <c r="B168" s="199" t="s">
        <v>969</v>
      </c>
      <c r="C168" s="199" t="s">
        <v>1047</v>
      </c>
      <c r="D168" s="200">
        <v>12000</v>
      </c>
    </row>
    <row r="169" spans="1:4">
      <c r="A169" s="199"/>
      <c r="B169" s="199" t="s">
        <v>1029</v>
      </c>
      <c r="C169" s="199" t="s">
        <v>1126</v>
      </c>
      <c r="D169" s="200">
        <v>922800</v>
      </c>
    </row>
    <row r="170" spans="1:4">
      <c r="A170" s="199"/>
      <c r="B170" s="199" t="s">
        <v>1034</v>
      </c>
      <c r="C170" s="199" t="s">
        <v>1090</v>
      </c>
      <c r="D170" s="200">
        <v>6646900</v>
      </c>
    </row>
    <row r="171" spans="1:4">
      <c r="A171" s="199"/>
      <c r="B171" s="199" t="s">
        <v>996</v>
      </c>
      <c r="C171" s="199" t="s">
        <v>1051</v>
      </c>
      <c r="D171" s="200">
        <v>1800</v>
      </c>
    </row>
    <row r="172" spans="1:4">
      <c r="A172" s="199"/>
      <c r="B172" s="199" t="s">
        <v>969</v>
      </c>
      <c r="C172" s="199" t="s">
        <v>1004</v>
      </c>
      <c r="D172" s="200">
        <v>12000</v>
      </c>
    </row>
    <row r="173" spans="1:4">
      <c r="A173" s="199"/>
      <c r="B173" s="199" t="s">
        <v>969</v>
      </c>
      <c r="C173" s="199" t="s">
        <v>1010</v>
      </c>
      <c r="D173" s="200">
        <v>14400</v>
      </c>
    </row>
    <row r="174" spans="1:4">
      <c r="A174" s="199"/>
      <c r="B174" s="199" t="s">
        <v>969</v>
      </c>
      <c r="C174" s="199" t="s">
        <v>1005</v>
      </c>
      <c r="D174" s="200">
        <v>15000</v>
      </c>
    </row>
    <row r="175" spans="1:4">
      <c r="A175" s="199"/>
      <c r="B175" s="199" t="s">
        <v>1096</v>
      </c>
      <c r="C175" s="199" t="s">
        <v>1097</v>
      </c>
      <c r="D175" s="200">
        <v>21100</v>
      </c>
    </row>
    <row r="176" spans="1:4">
      <c r="A176" s="199"/>
      <c r="B176" s="199" t="s">
        <v>994</v>
      </c>
      <c r="C176" s="199" t="s">
        <v>1111</v>
      </c>
      <c r="D176" s="200">
        <v>28317.72</v>
      </c>
    </row>
    <row r="177" spans="1:4">
      <c r="A177" s="199"/>
      <c r="B177" s="199" t="s">
        <v>1098</v>
      </c>
      <c r="C177" s="199" t="s">
        <v>1099</v>
      </c>
      <c r="D177" s="200">
        <v>40600</v>
      </c>
    </row>
    <row r="178" spans="1:4">
      <c r="A178" s="199"/>
      <c r="B178" s="199" t="s">
        <v>969</v>
      </c>
      <c r="C178" s="199" t="s">
        <v>1012</v>
      </c>
      <c r="D178" s="200">
        <v>51000</v>
      </c>
    </row>
    <row r="179" spans="1:4">
      <c r="A179" s="199"/>
      <c r="B179" s="199" t="s">
        <v>1075</v>
      </c>
      <c r="C179" s="199" t="s">
        <v>1100</v>
      </c>
      <c r="D179" s="200">
        <v>0</v>
      </c>
    </row>
    <row r="180" spans="1:4">
      <c r="A180" s="199"/>
      <c r="B180" s="199" t="s">
        <v>1064</v>
      </c>
      <c r="C180" s="199" t="s">
        <v>1127</v>
      </c>
      <c r="D180" s="200">
        <v>75000</v>
      </c>
    </row>
    <row r="181" spans="1:4">
      <c r="A181" s="199"/>
      <c r="B181" s="199" t="s">
        <v>994</v>
      </c>
      <c r="C181" s="199" t="s">
        <v>1111</v>
      </c>
      <c r="D181" s="200">
        <v>128517.6</v>
      </c>
    </row>
    <row r="182" spans="1:4">
      <c r="A182" s="199"/>
      <c r="B182" s="199" t="s">
        <v>1064</v>
      </c>
      <c r="C182" s="199" t="s">
        <v>1093</v>
      </c>
      <c r="D182" s="200">
        <v>141000</v>
      </c>
    </row>
    <row r="183" spans="1:4">
      <c r="A183" s="199"/>
      <c r="B183" s="199" t="s">
        <v>1019</v>
      </c>
      <c r="C183" s="199" t="s">
        <v>1106</v>
      </c>
      <c r="D183" s="200">
        <v>150000</v>
      </c>
    </row>
    <row r="184" spans="1:4">
      <c r="A184" s="199"/>
      <c r="B184" s="199" t="s">
        <v>1102</v>
      </c>
      <c r="C184" s="199" t="s">
        <v>1128</v>
      </c>
      <c r="D184" s="200">
        <v>160000</v>
      </c>
    </row>
    <row r="185" spans="1:4">
      <c r="A185" s="199"/>
      <c r="B185" s="199" t="s">
        <v>982</v>
      </c>
      <c r="C185" s="199" t="s">
        <v>1021</v>
      </c>
      <c r="D185" s="200">
        <v>200000</v>
      </c>
    </row>
    <row r="186" spans="1:4">
      <c r="A186" s="199"/>
      <c r="B186" s="199" t="s">
        <v>1104</v>
      </c>
      <c r="C186" s="199" t="s">
        <v>1105</v>
      </c>
      <c r="D186" s="200">
        <v>250000</v>
      </c>
    </row>
    <row r="187" spans="1:4">
      <c r="A187" s="199"/>
      <c r="B187" s="199" t="s">
        <v>1002</v>
      </c>
      <c r="C187" s="199" t="s">
        <v>1129</v>
      </c>
      <c r="D187" s="200">
        <v>360000</v>
      </c>
    </row>
    <row r="188" spans="1:4">
      <c r="A188" s="199"/>
      <c r="B188" s="199" t="s">
        <v>975</v>
      </c>
      <c r="C188" s="199" t="s">
        <v>1130</v>
      </c>
      <c r="D188" s="200">
        <v>390000</v>
      </c>
    </row>
    <row r="189" spans="1:4">
      <c r="A189" s="199"/>
      <c r="B189" s="199" t="s">
        <v>975</v>
      </c>
      <c r="C189" s="199" t="s">
        <v>1119</v>
      </c>
      <c r="D189" s="200">
        <v>399000</v>
      </c>
    </row>
    <row r="190" spans="1:4">
      <c r="A190" s="199"/>
      <c r="B190" s="199" t="s">
        <v>1002</v>
      </c>
      <c r="C190" s="199" t="s">
        <v>1003</v>
      </c>
      <c r="D190" s="200">
        <v>514012</v>
      </c>
    </row>
    <row r="191" spans="1:4">
      <c r="A191" s="199"/>
      <c r="B191" s="199" t="s">
        <v>1088</v>
      </c>
      <c r="C191" s="199" t="s">
        <v>1126</v>
      </c>
      <c r="D191" s="200">
        <v>922800</v>
      </c>
    </row>
    <row r="192" spans="1:4">
      <c r="A192" s="199"/>
      <c r="B192" s="199" t="s">
        <v>994</v>
      </c>
      <c r="C192" s="199" t="s">
        <v>1111</v>
      </c>
      <c r="D192" s="200">
        <v>1055229</v>
      </c>
    </row>
    <row r="193" spans="1:4">
      <c r="A193" s="199" t="s">
        <v>1131</v>
      </c>
      <c r="B193" s="199"/>
      <c r="C193" s="199"/>
      <c r="D193" s="200">
        <f>SUM(D194:D220)</f>
        <v>39715512.04</v>
      </c>
    </row>
    <row r="194" spans="1:4">
      <c r="A194" s="201"/>
      <c r="B194" s="201" t="s">
        <v>975</v>
      </c>
      <c r="C194" s="199" t="s">
        <v>1037</v>
      </c>
      <c r="D194" s="200">
        <v>2000</v>
      </c>
    </row>
    <row r="195" spans="1:4">
      <c r="A195" s="199"/>
      <c r="B195" s="199" t="s">
        <v>969</v>
      </c>
      <c r="C195" s="199" t="s">
        <v>970</v>
      </c>
      <c r="D195" s="200">
        <v>9720</v>
      </c>
    </row>
    <row r="196" spans="1:4">
      <c r="A196" s="199"/>
      <c r="B196" s="199" t="s">
        <v>1027</v>
      </c>
      <c r="C196" s="199" t="s">
        <v>1028</v>
      </c>
      <c r="D196" s="200">
        <v>23200</v>
      </c>
    </row>
    <row r="197" spans="1:4">
      <c r="A197" s="199"/>
      <c r="B197" s="199" t="s">
        <v>973</v>
      </c>
      <c r="C197" s="199" t="s">
        <v>1132</v>
      </c>
      <c r="D197" s="200">
        <v>30000</v>
      </c>
    </row>
    <row r="198" spans="1:4">
      <c r="A198" s="199"/>
      <c r="B198" s="199" t="s">
        <v>984</v>
      </c>
      <c r="C198" s="199" t="s">
        <v>985</v>
      </c>
      <c r="D198" s="200">
        <v>38400</v>
      </c>
    </row>
    <row r="199" spans="1:4">
      <c r="A199" s="199"/>
      <c r="B199" s="199" t="s">
        <v>973</v>
      </c>
      <c r="C199" s="199" t="s">
        <v>1133</v>
      </c>
      <c r="D199" s="200">
        <v>51800</v>
      </c>
    </row>
    <row r="200" spans="1:4">
      <c r="A200" s="199"/>
      <c r="B200" s="199" t="s">
        <v>982</v>
      </c>
      <c r="C200" s="199" t="s">
        <v>1134</v>
      </c>
      <c r="D200" s="200">
        <v>60000</v>
      </c>
    </row>
    <row r="201" spans="1:4">
      <c r="A201" s="199"/>
      <c r="B201" s="199" t="s">
        <v>969</v>
      </c>
      <c r="C201" s="199" t="s">
        <v>977</v>
      </c>
      <c r="D201" s="200">
        <v>191000</v>
      </c>
    </row>
    <row r="202" spans="1:4">
      <c r="A202" s="199"/>
      <c r="B202" s="199" t="s">
        <v>994</v>
      </c>
      <c r="C202" s="199" t="s">
        <v>1135</v>
      </c>
      <c r="D202" s="200">
        <v>267120</v>
      </c>
    </row>
    <row r="203" spans="1:4">
      <c r="A203" s="199"/>
      <c r="B203" s="199" t="s">
        <v>989</v>
      </c>
      <c r="C203" s="199" t="s">
        <v>990</v>
      </c>
      <c r="D203" s="200">
        <v>316800</v>
      </c>
    </row>
    <row r="204" spans="1:4">
      <c r="A204" s="199"/>
      <c r="B204" s="199" t="s">
        <v>987</v>
      </c>
      <c r="C204" s="199" t="s">
        <v>1107</v>
      </c>
      <c r="D204" s="200">
        <v>318800</v>
      </c>
    </row>
    <row r="205" spans="1:4">
      <c r="A205" s="199"/>
      <c r="B205" s="199" t="s">
        <v>978</v>
      </c>
      <c r="C205" s="199" t="s">
        <v>979</v>
      </c>
      <c r="D205" s="200">
        <v>460728</v>
      </c>
    </row>
    <row r="206" spans="1:4">
      <c r="A206" s="199"/>
      <c r="B206" s="199" t="s">
        <v>973</v>
      </c>
      <c r="C206" s="199" t="s">
        <v>1136</v>
      </c>
      <c r="D206" s="200">
        <v>920000</v>
      </c>
    </row>
    <row r="207" spans="1:4">
      <c r="A207" s="199"/>
      <c r="B207" s="199" t="s">
        <v>1137</v>
      </c>
      <c r="C207" s="199" t="s">
        <v>1123</v>
      </c>
      <c r="D207" s="200">
        <v>17000000</v>
      </c>
    </row>
    <row r="208" spans="1:4">
      <c r="A208" s="199"/>
      <c r="B208" s="199" t="s">
        <v>969</v>
      </c>
      <c r="C208" s="199" t="s">
        <v>1047</v>
      </c>
      <c r="D208" s="200">
        <v>12000</v>
      </c>
    </row>
    <row r="209" spans="1:4">
      <c r="A209" s="199"/>
      <c r="B209" s="199" t="s">
        <v>969</v>
      </c>
      <c r="C209" s="199" t="s">
        <v>1048</v>
      </c>
      <c r="D209" s="200">
        <v>15000</v>
      </c>
    </row>
    <row r="210" spans="1:4">
      <c r="A210" s="199"/>
      <c r="B210" s="199" t="s">
        <v>1034</v>
      </c>
      <c r="C210" s="199" t="s">
        <v>1090</v>
      </c>
      <c r="D210" s="200">
        <v>17748300</v>
      </c>
    </row>
    <row r="211" spans="1:4">
      <c r="A211" s="199"/>
      <c r="B211" s="199" t="s">
        <v>1000</v>
      </c>
      <c r="C211" s="199" t="s">
        <v>1001</v>
      </c>
      <c r="D211" s="200">
        <v>1800</v>
      </c>
    </row>
    <row r="212" spans="1:4">
      <c r="A212" s="199"/>
      <c r="B212" s="199" t="s">
        <v>1064</v>
      </c>
      <c r="C212" s="199" t="s">
        <v>1101</v>
      </c>
      <c r="D212" s="200">
        <v>7000</v>
      </c>
    </row>
    <row r="213" spans="1:4">
      <c r="A213" s="199"/>
      <c r="B213" s="199" t="s">
        <v>969</v>
      </c>
      <c r="C213" s="199" t="s">
        <v>1004</v>
      </c>
      <c r="D213" s="200">
        <v>12000</v>
      </c>
    </row>
    <row r="214" spans="1:4">
      <c r="A214" s="199"/>
      <c r="B214" s="199" t="s">
        <v>969</v>
      </c>
      <c r="C214" s="199" t="s">
        <v>1005</v>
      </c>
      <c r="D214" s="200">
        <v>15000</v>
      </c>
    </row>
    <row r="215" spans="1:4">
      <c r="A215" s="199"/>
      <c r="B215" s="199" t="s">
        <v>969</v>
      </c>
      <c r="C215" s="199" t="s">
        <v>1010</v>
      </c>
      <c r="D215" s="200">
        <v>21600</v>
      </c>
    </row>
    <row r="216" spans="1:4">
      <c r="A216" s="199"/>
      <c r="B216" s="199" t="s">
        <v>996</v>
      </c>
      <c r="C216" s="199" t="s">
        <v>1138</v>
      </c>
      <c r="D216" s="200">
        <v>36000</v>
      </c>
    </row>
    <row r="217" spans="1:4">
      <c r="A217" s="199"/>
      <c r="B217" s="199" t="s">
        <v>969</v>
      </c>
      <c r="C217" s="199" t="s">
        <v>1012</v>
      </c>
      <c r="D217" s="200">
        <v>54400</v>
      </c>
    </row>
    <row r="218" spans="1:4">
      <c r="A218" s="199"/>
      <c r="B218" s="199" t="s">
        <v>973</v>
      </c>
      <c r="C218" s="199" t="s">
        <v>1136</v>
      </c>
      <c r="D218" s="200">
        <v>402564.04</v>
      </c>
    </row>
    <row r="219" spans="1:4">
      <c r="A219" s="199"/>
      <c r="B219" s="199" t="s">
        <v>982</v>
      </c>
      <c r="C219" s="199" t="s">
        <v>1021</v>
      </c>
      <c r="D219" s="200">
        <v>600000</v>
      </c>
    </row>
    <row r="220" spans="1:4">
      <c r="A220" s="199"/>
      <c r="B220" s="199" t="s">
        <v>1017</v>
      </c>
      <c r="C220" s="199" t="s">
        <v>1018</v>
      </c>
      <c r="D220" s="200">
        <v>1100280</v>
      </c>
    </row>
    <row r="221" spans="1:4">
      <c r="A221" s="199" t="s">
        <v>1139</v>
      </c>
      <c r="B221" s="199"/>
      <c r="C221" s="199"/>
      <c r="D221" s="200">
        <f>SUM(D222:D252)</f>
        <v>12778840</v>
      </c>
    </row>
    <row r="222" spans="1:4">
      <c r="A222" s="201"/>
      <c r="B222" s="201" t="s">
        <v>967</v>
      </c>
      <c r="C222" s="199" t="s">
        <v>1140</v>
      </c>
      <c r="D222" s="200">
        <v>800</v>
      </c>
    </row>
    <row r="223" spans="1:4">
      <c r="A223" s="199"/>
      <c r="B223" s="199" t="s">
        <v>967</v>
      </c>
      <c r="C223" s="199" t="s">
        <v>1141</v>
      </c>
      <c r="D223" s="200">
        <v>1600</v>
      </c>
    </row>
    <row r="224" spans="1:4">
      <c r="A224" s="199"/>
      <c r="B224" s="199" t="s">
        <v>969</v>
      </c>
      <c r="C224" s="199" t="s">
        <v>1056</v>
      </c>
      <c r="D224" s="200">
        <v>5400</v>
      </c>
    </row>
    <row r="225" spans="1:4">
      <c r="A225" s="199"/>
      <c r="B225" s="199" t="s">
        <v>973</v>
      </c>
      <c r="C225" s="199" t="s">
        <v>974</v>
      </c>
      <c r="D225" s="200">
        <v>14000</v>
      </c>
    </row>
    <row r="226" spans="1:4">
      <c r="A226" s="199"/>
      <c r="B226" s="199" t="s">
        <v>973</v>
      </c>
      <c r="C226" s="199" t="s">
        <v>1142</v>
      </c>
      <c r="D226" s="200">
        <v>15000</v>
      </c>
    </row>
    <row r="227" spans="1:4">
      <c r="A227" s="199"/>
      <c r="B227" s="199" t="s">
        <v>1027</v>
      </c>
      <c r="C227" s="199" t="s">
        <v>1028</v>
      </c>
      <c r="D227" s="200">
        <v>23200</v>
      </c>
    </row>
    <row r="228" spans="1:4">
      <c r="A228" s="199"/>
      <c r="B228" s="199" t="s">
        <v>971</v>
      </c>
      <c r="C228" s="199" t="s">
        <v>1143</v>
      </c>
      <c r="D228" s="200">
        <v>23600</v>
      </c>
    </row>
    <row r="229" spans="1:4">
      <c r="A229" s="199"/>
      <c r="B229" s="199" t="s">
        <v>982</v>
      </c>
      <c r="C229" s="199" t="s">
        <v>1144</v>
      </c>
      <c r="D229" s="200">
        <v>30000</v>
      </c>
    </row>
    <row r="230" spans="1:4">
      <c r="A230" s="199"/>
      <c r="B230" s="199" t="s">
        <v>975</v>
      </c>
      <c r="C230" s="199" t="s">
        <v>1067</v>
      </c>
      <c r="D230" s="200">
        <v>34000</v>
      </c>
    </row>
    <row r="231" spans="1:4">
      <c r="A231" s="199"/>
      <c r="B231" s="199" t="s">
        <v>978</v>
      </c>
      <c r="C231" s="199" t="s">
        <v>979</v>
      </c>
      <c r="D231" s="200">
        <v>44424</v>
      </c>
    </row>
    <row r="232" spans="1:4">
      <c r="A232" s="199"/>
      <c r="B232" s="199" t="s">
        <v>984</v>
      </c>
      <c r="C232" s="199" t="s">
        <v>1145</v>
      </c>
      <c r="D232" s="200">
        <v>48000</v>
      </c>
    </row>
    <row r="233" spans="1:4">
      <c r="A233" s="199"/>
      <c r="B233" s="199" t="s">
        <v>994</v>
      </c>
      <c r="C233" s="199" t="s">
        <v>1135</v>
      </c>
      <c r="D233" s="200">
        <v>92640</v>
      </c>
    </row>
    <row r="234" spans="1:4">
      <c r="A234" s="199"/>
      <c r="B234" s="199" t="s">
        <v>969</v>
      </c>
      <c r="C234" s="199" t="s">
        <v>1146</v>
      </c>
      <c r="D234" s="200">
        <v>211000</v>
      </c>
    </row>
    <row r="235" spans="1:4">
      <c r="A235" s="199"/>
      <c r="B235" s="199" t="s">
        <v>987</v>
      </c>
      <c r="C235" s="199" t="s">
        <v>1069</v>
      </c>
      <c r="D235" s="200">
        <v>296400</v>
      </c>
    </row>
    <row r="236" spans="1:4">
      <c r="A236" s="199"/>
      <c r="B236" s="199" t="s">
        <v>989</v>
      </c>
      <c r="C236" s="199" t="s">
        <v>990</v>
      </c>
      <c r="D236" s="200">
        <v>314800</v>
      </c>
    </row>
    <row r="237" spans="1:4">
      <c r="A237" s="199"/>
      <c r="B237" s="199" t="s">
        <v>973</v>
      </c>
      <c r="C237" s="199" t="s">
        <v>1074</v>
      </c>
      <c r="D237" s="200">
        <v>1240000</v>
      </c>
    </row>
    <row r="238" spans="1:4">
      <c r="A238" s="199"/>
      <c r="B238" s="199" t="s">
        <v>1034</v>
      </c>
      <c r="C238" s="199" t="s">
        <v>1123</v>
      </c>
      <c r="D238" s="200">
        <v>7500000</v>
      </c>
    </row>
    <row r="239" spans="1:4">
      <c r="A239" s="199"/>
      <c r="B239" s="199" t="s">
        <v>1000</v>
      </c>
      <c r="C239" s="199" t="s">
        <v>1147</v>
      </c>
      <c r="D239" s="200">
        <v>300</v>
      </c>
    </row>
    <row r="240" spans="1:4">
      <c r="A240" s="199"/>
      <c r="B240" s="199" t="s">
        <v>1002</v>
      </c>
      <c r="C240" s="199" t="s">
        <v>1148</v>
      </c>
      <c r="D240" s="200">
        <v>2630</v>
      </c>
    </row>
    <row r="241" spans="1:4">
      <c r="A241" s="199"/>
      <c r="B241" s="199" t="s">
        <v>969</v>
      </c>
      <c r="C241" s="199" t="s">
        <v>1004</v>
      </c>
      <c r="D241" s="200">
        <v>12000</v>
      </c>
    </row>
    <row r="242" spans="1:4">
      <c r="A242" s="199"/>
      <c r="B242" s="199" t="s">
        <v>969</v>
      </c>
      <c r="C242" s="199" t="s">
        <v>1005</v>
      </c>
      <c r="D242" s="200">
        <v>15000</v>
      </c>
    </row>
    <row r="243" spans="1:4">
      <c r="A243" s="199"/>
      <c r="B243" s="199" t="s">
        <v>969</v>
      </c>
      <c r="C243" s="199" t="s">
        <v>1010</v>
      </c>
      <c r="D243" s="200">
        <v>18000</v>
      </c>
    </row>
    <row r="244" spans="1:4">
      <c r="A244" s="199"/>
      <c r="B244" s="199" t="s">
        <v>996</v>
      </c>
      <c r="C244" s="199" t="s">
        <v>1094</v>
      </c>
      <c r="D244" s="200">
        <v>24000</v>
      </c>
    </row>
    <row r="245" spans="1:4">
      <c r="A245" s="199"/>
      <c r="B245" s="199" t="s">
        <v>973</v>
      </c>
      <c r="C245" s="199" t="s">
        <v>1149</v>
      </c>
      <c r="D245" s="200">
        <v>24000</v>
      </c>
    </row>
    <row r="246" spans="1:4">
      <c r="A246" s="199"/>
      <c r="B246" s="199" t="s">
        <v>1013</v>
      </c>
      <c r="C246" s="199" t="s">
        <v>1150</v>
      </c>
      <c r="D246" s="200">
        <v>50000</v>
      </c>
    </row>
    <row r="247" spans="1:4">
      <c r="A247" s="199"/>
      <c r="B247" s="199" t="s">
        <v>969</v>
      </c>
      <c r="C247" s="199" t="s">
        <v>1012</v>
      </c>
      <c r="D247" s="200">
        <v>68000</v>
      </c>
    </row>
    <row r="248" spans="1:4">
      <c r="A248" s="199"/>
      <c r="B248" s="199" t="s">
        <v>1002</v>
      </c>
      <c r="C248" s="199" t="s">
        <v>1148</v>
      </c>
      <c r="D248" s="200">
        <v>102086</v>
      </c>
    </row>
    <row r="249" spans="1:4">
      <c r="A249" s="199"/>
      <c r="B249" s="199" t="s">
        <v>982</v>
      </c>
      <c r="C249" s="199" t="s">
        <v>1151</v>
      </c>
      <c r="D249" s="200">
        <v>200000</v>
      </c>
    </row>
    <row r="250" spans="1:4">
      <c r="A250" s="199"/>
      <c r="B250" s="199" t="s">
        <v>1070</v>
      </c>
      <c r="C250" s="199" t="s">
        <v>1152</v>
      </c>
      <c r="D250" s="200">
        <v>500000</v>
      </c>
    </row>
    <row r="251" spans="1:4">
      <c r="A251" s="199"/>
      <c r="B251" s="199" t="s">
        <v>982</v>
      </c>
      <c r="C251" s="199" t="s">
        <v>1151</v>
      </c>
      <c r="D251" s="200">
        <v>600000</v>
      </c>
    </row>
    <row r="252" spans="1:4">
      <c r="A252" s="199"/>
      <c r="B252" s="199" t="s">
        <v>1017</v>
      </c>
      <c r="C252" s="199" t="s">
        <v>1018</v>
      </c>
      <c r="D252" s="200">
        <v>1267960</v>
      </c>
    </row>
    <row r="253" spans="1:4">
      <c r="A253" s="199" t="s">
        <v>1153</v>
      </c>
      <c r="B253" s="199"/>
      <c r="C253" s="199"/>
      <c r="D253" s="200">
        <f>SUM(D254:D311)</f>
        <v>40600437.84</v>
      </c>
    </row>
    <row r="254" spans="1:4">
      <c r="A254" s="201"/>
      <c r="B254" s="201" t="s">
        <v>973</v>
      </c>
      <c r="C254" s="199" t="s">
        <v>1154</v>
      </c>
      <c r="D254" s="200">
        <v>6100</v>
      </c>
    </row>
    <row r="255" spans="1:4">
      <c r="A255" s="199"/>
      <c r="B255" s="199" t="s">
        <v>1155</v>
      </c>
      <c r="C255" s="199" t="s">
        <v>1156</v>
      </c>
      <c r="D255" s="200">
        <v>7000</v>
      </c>
    </row>
    <row r="256" spans="1:4">
      <c r="A256" s="199"/>
      <c r="B256" s="199" t="s">
        <v>973</v>
      </c>
      <c r="C256" s="199" t="s">
        <v>1157</v>
      </c>
      <c r="D256" s="200">
        <v>10000</v>
      </c>
    </row>
    <row r="257" spans="1:4">
      <c r="A257" s="199"/>
      <c r="B257" s="199" t="s">
        <v>969</v>
      </c>
      <c r="C257" s="199" t="s">
        <v>1158</v>
      </c>
      <c r="D257" s="200">
        <v>10440</v>
      </c>
    </row>
    <row r="258" spans="1:4">
      <c r="A258" s="199"/>
      <c r="B258" s="199" t="s">
        <v>982</v>
      </c>
      <c r="C258" s="199" t="s">
        <v>1159</v>
      </c>
      <c r="D258" s="200">
        <v>30000</v>
      </c>
    </row>
    <row r="259" spans="1:4">
      <c r="A259" s="199"/>
      <c r="B259" s="199" t="s">
        <v>984</v>
      </c>
      <c r="C259" s="199" t="s">
        <v>1160</v>
      </c>
      <c r="D259" s="200">
        <v>48000</v>
      </c>
    </row>
    <row r="260" spans="1:4">
      <c r="A260" s="199"/>
      <c r="B260" s="199" t="s">
        <v>1025</v>
      </c>
      <c r="C260" s="199" t="s">
        <v>1161</v>
      </c>
      <c r="D260" s="200">
        <v>50000</v>
      </c>
    </row>
    <row r="261" spans="1:4">
      <c r="A261" s="199"/>
      <c r="B261" s="199" t="s">
        <v>1155</v>
      </c>
      <c r="C261" s="199" t="s">
        <v>1156</v>
      </c>
      <c r="D261" s="200">
        <v>75000</v>
      </c>
    </row>
    <row r="262" spans="1:4">
      <c r="A262" s="199"/>
      <c r="B262" s="199" t="s">
        <v>1155</v>
      </c>
      <c r="C262" s="199" t="s">
        <v>1162</v>
      </c>
      <c r="D262" s="200">
        <v>88203.72</v>
      </c>
    </row>
    <row r="263" spans="1:4">
      <c r="A263" s="199"/>
      <c r="B263" s="199" t="s">
        <v>1000</v>
      </c>
      <c r="C263" s="199" t="s">
        <v>1162</v>
      </c>
      <c r="D263" s="200">
        <v>99600</v>
      </c>
    </row>
    <row r="264" spans="1:4">
      <c r="A264" s="199"/>
      <c r="B264" s="199" t="s">
        <v>1155</v>
      </c>
      <c r="C264" s="199" t="s">
        <v>1162</v>
      </c>
      <c r="D264" s="200">
        <v>106940</v>
      </c>
    </row>
    <row r="265" spans="1:4">
      <c r="A265" s="199"/>
      <c r="B265" s="199" t="s">
        <v>1155</v>
      </c>
      <c r="C265" s="199" t="s">
        <v>1156</v>
      </c>
      <c r="D265" s="200">
        <v>126002.14</v>
      </c>
    </row>
    <row r="266" spans="1:4">
      <c r="A266" s="199"/>
      <c r="B266" s="199" t="s">
        <v>975</v>
      </c>
      <c r="C266" s="199" t="s">
        <v>1037</v>
      </c>
      <c r="D266" s="200">
        <v>148000</v>
      </c>
    </row>
    <row r="267" spans="1:4">
      <c r="A267" s="199"/>
      <c r="B267" s="199" t="s">
        <v>1098</v>
      </c>
      <c r="C267" s="199" t="s">
        <v>1163</v>
      </c>
      <c r="D267" s="200">
        <v>149000</v>
      </c>
    </row>
    <row r="268" spans="1:4">
      <c r="A268" s="199"/>
      <c r="B268" s="199" t="s">
        <v>1155</v>
      </c>
      <c r="C268" s="199" t="s">
        <v>1162</v>
      </c>
      <c r="D268" s="200">
        <v>188697.6</v>
      </c>
    </row>
    <row r="269" spans="1:4">
      <c r="A269" s="199"/>
      <c r="B269" s="199" t="s">
        <v>969</v>
      </c>
      <c r="C269" s="199" t="s">
        <v>1164</v>
      </c>
      <c r="D269" s="200">
        <v>193400</v>
      </c>
    </row>
    <row r="270" spans="1:4">
      <c r="A270" s="199"/>
      <c r="B270" s="199" t="s">
        <v>1155</v>
      </c>
      <c r="C270" s="199" t="s">
        <v>1162</v>
      </c>
      <c r="D270" s="200">
        <v>222900</v>
      </c>
    </row>
    <row r="271" spans="1:4">
      <c r="A271" s="199"/>
      <c r="B271" s="199" t="s">
        <v>994</v>
      </c>
      <c r="C271" s="199" t="s">
        <v>1165</v>
      </c>
      <c r="D271" s="200">
        <v>329520</v>
      </c>
    </row>
    <row r="272" spans="1:4">
      <c r="A272" s="199"/>
      <c r="B272" s="199" t="s">
        <v>989</v>
      </c>
      <c r="C272" s="199" t="s">
        <v>1166</v>
      </c>
      <c r="D272" s="200">
        <v>391200</v>
      </c>
    </row>
    <row r="273" spans="1:4">
      <c r="A273" s="199"/>
      <c r="B273" s="199" t="s">
        <v>987</v>
      </c>
      <c r="C273" s="199" t="s">
        <v>1167</v>
      </c>
      <c r="D273" s="200">
        <v>486500</v>
      </c>
    </row>
    <row r="274" spans="1:4">
      <c r="A274" s="199"/>
      <c r="B274" s="199" t="s">
        <v>1168</v>
      </c>
      <c r="C274" s="199" t="s">
        <v>1162</v>
      </c>
      <c r="D274" s="200">
        <v>503999.04</v>
      </c>
    </row>
    <row r="275" spans="1:4">
      <c r="A275" s="199"/>
      <c r="B275" s="199" t="s">
        <v>1169</v>
      </c>
      <c r="C275" s="199" t="s">
        <v>1162</v>
      </c>
      <c r="D275" s="200">
        <v>629998.68</v>
      </c>
    </row>
    <row r="276" spans="1:4">
      <c r="A276" s="199"/>
      <c r="B276" s="199" t="s">
        <v>978</v>
      </c>
      <c r="C276" s="199" t="s">
        <v>1170</v>
      </c>
      <c r="D276" s="200">
        <v>904696</v>
      </c>
    </row>
    <row r="277" spans="1:4">
      <c r="A277" s="199"/>
      <c r="B277" s="199" t="s">
        <v>1171</v>
      </c>
      <c r="C277" s="199" t="s">
        <v>1162</v>
      </c>
      <c r="D277" s="200">
        <v>984348</v>
      </c>
    </row>
    <row r="278" spans="1:4">
      <c r="A278" s="199"/>
      <c r="B278" s="199" t="s">
        <v>1172</v>
      </c>
      <c r="C278" s="199" t="s">
        <v>1162</v>
      </c>
      <c r="D278" s="200">
        <v>1007997.96</v>
      </c>
    </row>
    <row r="279" spans="1:4">
      <c r="A279" s="199"/>
      <c r="B279" s="199" t="s">
        <v>973</v>
      </c>
      <c r="C279" s="199" t="s">
        <v>1173</v>
      </c>
      <c r="D279" s="200">
        <v>1050000</v>
      </c>
    </row>
    <row r="280" spans="1:4">
      <c r="A280" s="199"/>
      <c r="B280" s="199" t="s">
        <v>1070</v>
      </c>
      <c r="C280" s="199" t="s">
        <v>1174</v>
      </c>
      <c r="D280" s="200">
        <v>1114400</v>
      </c>
    </row>
    <row r="281" spans="1:4">
      <c r="A281" s="199"/>
      <c r="B281" s="199" t="s">
        <v>971</v>
      </c>
      <c r="C281" s="199" t="s">
        <v>1175</v>
      </c>
      <c r="D281" s="200">
        <v>1452600</v>
      </c>
    </row>
    <row r="282" spans="1:4">
      <c r="A282" s="199"/>
      <c r="B282" s="199" t="s">
        <v>1075</v>
      </c>
      <c r="C282" s="199" t="s">
        <v>1120</v>
      </c>
      <c r="D282" s="200">
        <v>1600000</v>
      </c>
    </row>
    <row r="283" spans="1:4">
      <c r="A283" s="199"/>
      <c r="B283" s="199" t="s">
        <v>1155</v>
      </c>
      <c r="C283" s="199" t="s">
        <v>1162</v>
      </c>
      <c r="D283" s="200">
        <v>1798409</v>
      </c>
    </row>
    <row r="284" spans="1:4">
      <c r="A284" s="199"/>
      <c r="B284" s="199" t="s">
        <v>1155</v>
      </c>
      <c r="C284" s="199" t="s">
        <v>1162</v>
      </c>
      <c r="D284" s="200">
        <v>2236783.2</v>
      </c>
    </row>
    <row r="285" spans="1:4">
      <c r="A285" s="199"/>
      <c r="B285" s="199" t="s">
        <v>1155</v>
      </c>
      <c r="C285" s="199" t="s">
        <v>1162</v>
      </c>
      <c r="D285" s="200">
        <v>2460870</v>
      </c>
    </row>
    <row r="286" spans="1:4">
      <c r="A286" s="199"/>
      <c r="B286" s="199" t="s">
        <v>1155</v>
      </c>
      <c r="C286" s="199" t="s">
        <v>1162</v>
      </c>
      <c r="D286" s="200">
        <v>4063203.96</v>
      </c>
    </row>
    <row r="287" spans="1:4">
      <c r="A287" s="199"/>
      <c r="B287" s="199" t="s">
        <v>1081</v>
      </c>
      <c r="C287" s="199" t="s">
        <v>1122</v>
      </c>
      <c r="D287" s="200">
        <v>4564400</v>
      </c>
    </row>
    <row r="288" spans="1:4">
      <c r="A288" s="199"/>
      <c r="B288" s="199" t="s">
        <v>1034</v>
      </c>
      <c r="C288" s="199" t="s">
        <v>1176</v>
      </c>
      <c r="D288" s="200">
        <v>10000000</v>
      </c>
    </row>
    <row r="289" spans="1:4">
      <c r="A289" s="199"/>
      <c r="B289" s="199" t="s">
        <v>1064</v>
      </c>
      <c r="C289" s="199" t="s">
        <v>1177</v>
      </c>
      <c r="D289" s="200">
        <v>17500</v>
      </c>
    </row>
    <row r="290" spans="1:4">
      <c r="A290" s="199"/>
      <c r="B290" s="199" t="s">
        <v>1081</v>
      </c>
      <c r="C290" s="199" t="s">
        <v>1178</v>
      </c>
      <c r="D290" s="200">
        <v>360194.64</v>
      </c>
    </row>
    <row r="291" spans="1:4">
      <c r="A291" s="199"/>
      <c r="B291" s="199" t="s">
        <v>996</v>
      </c>
      <c r="C291" s="199" t="s">
        <v>1179</v>
      </c>
      <c r="D291" s="200">
        <v>12000</v>
      </c>
    </row>
    <row r="292" spans="1:4">
      <c r="A292" s="199"/>
      <c r="B292" s="199" t="s">
        <v>969</v>
      </c>
      <c r="C292" s="199" t="s">
        <v>1004</v>
      </c>
      <c r="D292" s="200">
        <v>12000</v>
      </c>
    </row>
    <row r="293" spans="1:4">
      <c r="A293" s="199"/>
      <c r="B293" s="199" t="s">
        <v>969</v>
      </c>
      <c r="C293" s="199" t="s">
        <v>1010</v>
      </c>
      <c r="D293" s="200">
        <v>12600</v>
      </c>
    </row>
    <row r="294" spans="1:4">
      <c r="A294" s="199"/>
      <c r="B294" s="199" t="s">
        <v>969</v>
      </c>
      <c r="C294" s="199" t="s">
        <v>1005</v>
      </c>
      <c r="D294" s="200">
        <v>15000</v>
      </c>
    </row>
    <row r="295" spans="1:4">
      <c r="A295" s="199"/>
      <c r="B295" s="199" t="s">
        <v>1155</v>
      </c>
      <c r="C295" s="199" t="s">
        <v>1162</v>
      </c>
      <c r="D295" s="200">
        <v>23700</v>
      </c>
    </row>
    <row r="296" spans="1:4">
      <c r="A296" s="199"/>
      <c r="B296" s="199" t="s">
        <v>1098</v>
      </c>
      <c r="C296" s="199" t="s">
        <v>1180</v>
      </c>
      <c r="D296" s="200">
        <v>29000</v>
      </c>
    </row>
    <row r="297" spans="1:4">
      <c r="A297" s="199"/>
      <c r="B297" s="199" t="s">
        <v>1075</v>
      </c>
      <c r="C297" s="199" t="s">
        <v>1100</v>
      </c>
      <c r="D297" s="200">
        <v>30000</v>
      </c>
    </row>
    <row r="298" spans="1:4">
      <c r="A298" s="199"/>
      <c r="B298" s="199" t="s">
        <v>1096</v>
      </c>
      <c r="C298" s="199" t="s">
        <v>1097</v>
      </c>
      <c r="D298" s="200">
        <v>33000</v>
      </c>
    </row>
    <row r="299" spans="1:4">
      <c r="A299" s="199"/>
      <c r="B299" s="199" t="s">
        <v>1064</v>
      </c>
      <c r="C299" s="199" t="s">
        <v>1093</v>
      </c>
      <c r="D299" s="200">
        <v>52750</v>
      </c>
    </row>
    <row r="300" spans="1:4">
      <c r="A300" s="199"/>
      <c r="B300" s="199" t="s">
        <v>1064</v>
      </c>
      <c r="C300" s="199" t="s">
        <v>1181</v>
      </c>
      <c r="D300" s="200">
        <v>58000</v>
      </c>
    </row>
    <row r="301" spans="1:4">
      <c r="A301" s="199"/>
      <c r="B301" s="199" t="s">
        <v>969</v>
      </c>
      <c r="C301" s="199" t="s">
        <v>1012</v>
      </c>
      <c r="D301" s="200">
        <v>64600</v>
      </c>
    </row>
    <row r="302" spans="1:4">
      <c r="A302" s="199"/>
      <c r="B302" s="199" t="s">
        <v>1019</v>
      </c>
      <c r="C302" s="199" t="s">
        <v>1106</v>
      </c>
      <c r="D302" s="200">
        <v>85000</v>
      </c>
    </row>
    <row r="303" spans="1:4">
      <c r="A303" s="199"/>
      <c r="B303" s="199" t="s">
        <v>1102</v>
      </c>
      <c r="C303" s="199" t="s">
        <v>1182</v>
      </c>
      <c r="D303" s="200">
        <v>100000</v>
      </c>
    </row>
    <row r="304" spans="1:4">
      <c r="A304" s="199"/>
      <c r="B304" s="199" t="s">
        <v>1064</v>
      </c>
      <c r="C304" s="199" t="s">
        <v>1183</v>
      </c>
      <c r="D304" s="200">
        <v>100000</v>
      </c>
    </row>
    <row r="305" spans="1:4">
      <c r="A305" s="199"/>
      <c r="B305" s="199" t="s">
        <v>1002</v>
      </c>
      <c r="C305" s="199" t="s">
        <v>1003</v>
      </c>
      <c r="D305" s="200">
        <v>166390</v>
      </c>
    </row>
    <row r="306" spans="1:4">
      <c r="A306" s="199"/>
      <c r="B306" s="199" t="s">
        <v>982</v>
      </c>
      <c r="C306" s="199" t="s">
        <v>1021</v>
      </c>
      <c r="D306" s="200">
        <v>200000</v>
      </c>
    </row>
    <row r="307" spans="1:4">
      <c r="A307" s="199"/>
      <c r="B307" s="199" t="s">
        <v>1155</v>
      </c>
      <c r="C307" s="199" t="s">
        <v>1162</v>
      </c>
      <c r="D307" s="200">
        <v>230000</v>
      </c>
    </row>
    <row r="308" spans="1:4">
      <c r="A308" s="199"/>
      <c r="B308" s="199" t="s">
        <v>987</v>
      </c>
      <c r="C308" s="199" t="s">
        <v>1184</v>
      </c>
      <c r="D308" s="200">
        <v>373927.5</v>
      </c>
    </row>
    <row r="309" spans="1:4">
      <c r="A309" s="199"/>
      <c r="B309" s="199" t="s">
        <v>1104</v>
      </c>
      <c r="C309" s="199" t="s">
        <v>1105</v>
      </c>
      <c r="D309" s="200">
        <v>400000</v>
      </c>
    </row>
    <row r="310" spans="1:4">
      <c r="A310" s="199"/>
      <c r="B310" s="199" t="s">
        <v>1155</v>
      </c>
      <c r="C310" s="199" t="s">
        <v>1162</v>
      </c>
      <c r="D310" s="200">
        <v>418380</v>
      </c>
    </row>
    <row r="311" spans="1:4">
      <c r="A311" s="199"/>
      <c r="B311" s="199" t="s">
        <v>994</v>
      </c>
      <c r="C311" s="199" t="s">
        <v>1111</v>
      </c>
      <c r="D311" s="200">
        <v>668186.4</v>
      </c>
    </row>
    <row r="312" spans="1:4">
      <c r="A312" s="199" t="s">
        <v>1185</v>
      </c>
      <c r="B312" s="199"/>
      <c r="C312" s="199"/>
      <c r="D312" s="200">
        <f>SUM(D313:D374)</f>
        <v>27916868</v>
      </c>
    </row>
    <row r="313" spans="1:4">
      <c r="A313" s="201"/>
      <c r="B313" s="201" t="s">
        <v>973</v>
      </c>
      <c r="C313" s="199" t="s">
        <v>1142</v>
      </c>
      <c r="D313" s="200">
        <v>2050</v>
      </c>
    </row>
    <row r="314" spans="1:4">
      <c r="A314" s="199"/>
      <c r="B314" s="199" t="s">
        <v>1186</v>
      </c>
      <c r="C314" s="199" t="s">
        <v>1162</v>
      </c>
      <c r="D314" s="200">
        <v>3000</v>
      </c>
    </row>
    <row r="315" spans="1:4">
      <c r="A315" s="199"/>
      <c r="B315" s="199" t="s">
        <v>969</v>
      </c>
      <c r="C315" s="199" t="s">
        <v>1063</v>
      </c>
      <c r="D315" s="200">
        <v>3800</v>
      </c>
    </row>
    <row r="316" spans="1:4">
      <c r="A316" s="199"/>
      <c r="B316" s="199" t="s">
        <v>969</v>
      </c>
      <c r="C316" s="199" t="s">
        <v>1063</v>
      </c>
      <c r="D316" s="200">
        <v>5000</v>
      </c>
    </row>
    <row r="317" spans="1:4">
      <c r="A317" s="199"/>
      <c r="B317" s="199" t="s">
        <v>1186</v>
      </c>
      <c r="C317" s="199" t="s">
        <v>1156</v>
      </c>
      <c r="D317" s="200">
        <v>6000</v>
      </c>
    </row>
    <row r="318" spans="1:4">
      <c r="A318" s="199"/>
      <c r="B318" s="199" t="s">
        <v>969</v>
      </c>
      <c r="C318" s="199" t="s">
        <v>1063</v>
      </c>
      <c r="D318" s="200">
        <v>11000</v>
      </c>
    </row>
    <row r="319" spans="1:4">
      <c r="A319" s="199"/>
      <c r="B319" s="199" t="s">
        <v>1186</v>
      </c>
      <c r="C319" s="199" t="s">
        <v>1156</v>
      </c>
      <c r="D319" s="200">
        <v>11000</v>
      </c>
    </row>
    <row r="320" spans="1:4">
      <c r="A320" s="199"/>
      <c r="B320" s="199" t="s">
        <v>973</v>
      </c>
      <c r="C320" s="199" t="s">
        <v>1187</v>
      </c>
      <c r="D320" s="200">
        <v>12000</v>
      </c>
    </row>
    <row r="321" spans="1:4">
      <c r="A321" s="199"/>
      <c r="B321" s="199" t="s">
        <v>969</v>
      </c>
      <c r="C321" s="199" t="s">
        <v>1056</v>
      </c>
      <c r="D321" s="200">
        <v>12600</v>
      </c>
    </row>
    <row r="322" spans="1:4">
      <c r="A322" s="199"/>
      <c r="B322" s="199" t="s">
        <v>969</v>
      </c>
      <c r="C322" s="199" t="s">
        <v>1063</v>
      </c>
      <c r="D322" s="200">
        <v>12800</v>
      </c>
    </row>
    <row r="323" spans="1:4">
      <c r="A323" s="199"/>
      <c r="B323" s="199" t="s">
        <v>1186</v>
      </c>
      <c r="C323" s="199" t="s">
        <v>1156</v>
      </c>
      <c r="D323" s="200">
        <v>15000</v>
      </c>
    </row>
    <row r="324" spans="1:4">
      <c r="A324" s="199"/>
      <c r="B324" s="199" t="s">
        <v>1027</v>
      </c>
      <c r="C324" s="199" t="s">
        <v>1028</v>
      </c>
      <c r="D324" s="200">
        <v>23200</v>
      </c>
    </row>
    <row r="325" spans="1:4">
      <c r="A325" s="199"/>
      <c r="B325" s="199" t="s">
        <v>980</v>
      </c>
      <c r="C325" s="199" t="s">
        <v>1188</v>
      </c>
      <c r="D325" s="200">
        <v>23778</v>
      </c>
    </row>
    <row r="326" spans="1:4">
      <c r="A326" s="199"/>
      <c r="B326" s="199" t="s">
        <v>994</v>
      </c>
      <c r="C326" s="199" t="s">
        <v>1073</v>
      </c>
      <c r="D326" s="200">
        <v>30240</v>
      </c>
    </row>
    <row r="327" spans="1:4">
      <c r="A327" s="199"/>
      <c r="B327" s="199" t="s">
        <v>984</v>
      </c>
      <c r="C327" s="199" t="s">
        <v>1189</v>
      </c>
      <c r="D327" s="200">
        <v>38400</v>
      </c>
    </row>
    <row r="328" spans="1:4">
      <c r="A328" s="199"/>
      <c r="B328" s="199" t="s">
        <v>1025</v>
      </c>
      <c r="C328" s="199" t="s">
        <v>1190</v>
      </c>
      <c r="D328" s="200">
        <v>40000</v>
      </c>
    </row>
    <row r="329" spans="1:4">
      <c r="A329" s="199"/>
      <c r="B329" s="199" t="s">
        <v>975</v>
      </c>
      <c r="C329" s="199" t="s">
        <v>1191</v>
      </c>
      <c r="D329" s="200">
        <v>47000</v>
      </c>
    </row>
    <row r="330" spans="1:4">
      <c r="A330" s="199"/>
      <c r="B330" s="199" t="s">
        <v>1064</v>
      </c>
      <c r="C330" s="199" t="s">
        <v>1192</v>
      </c>
      <c r="D330" s="200">
        <v>97800</v>
      </c>
    </row>
    <row r="331" spans="1:4">
      <c r="A331" s="199"/>
      <c r="B331" s="199" t="s">
        <v>1032</v>
      </c>
      <c r="C331" s="199" t="s">
        <v>1193</v>
      </c>
      <c r="D331" s="200">
        <v>108000</v>
      </c>
    </row>
    <row r="332" spans="1:4">
      <c r="A332" s="199"/>
      <c r="B332" s="199" t="s">
        <v>969</v>
      </c>
      <c r="C332" s="199" t="s">
        <v>1063</v>
      </c>
      <c r="D332" s="200">
        <v>126000</v>
      </c>
    </row>
    <row r="333" spans="1:4">
      <c r="A333" s="199"/>
      <c r="B333" s="199" t="s">
        <v>971</v>
      </c>
      <c r="C333" s="199" t="s">
        <v>1143</v>
      </c>
      <c r="D333" s="200">
        <v>143400</v>
      </c>
    </row>
    <row r="334" spans="1:4">
      <c r="A334" s="199"/>
      <c r="B334" s="199" t="s">
        <v>1098</v>
      </c>
      <c r="C334" s="199" t="s">
        <v>1066</v>
      </c>
      <c r="D334" s="200">
        <v>188000</v>
      </c>
    </row>
    <row r="335" spans="1:4">
      <c r="A335" s="199"/>
      <c r="B335" s="199" t="s">
        <v>978</v>
      </c>
      <c r="C335" s="199" t="s">
        <v>1194</v>
      </c>
      <c r="D335" s="200">
        <v>188000</v>
      </c>
    </row>
    <row r="336" spans="1:4">
      <c r="A336" s="199"/>
      <c r="B336" s="199" t="s">
        <v>987</v>
      </c>
      <c r="C336" s="199" t="s">
        <v>1069</v>
      </c>
      <c r="D336" s="200">
        <v>287700</v>
      </c>
    </row>
    <row r="337" spans="1:4">
      <c r="A337" s="199"/>
      <c r="B337" s="199" t="s">
        <v>989</v>
      </c>
      <c r="C337" s="199" t="s">
        <v>1195</v>
      </c>
      <c r="D337" s="200">
        <v>624800</v>
      </c>
    </row>
    <row r="338" spans="1:4">
      <c r="A338" s="199"/>
      <c r="B338" s="199" t="s">
        <v>973</v>
      </c>
      <c r="C338" s="199" t="s">
        <v>1074</v>
      </c>
      <c r="D338" s="200">
        <v>900000</v>
      </c>
    </row>
    <row r="339" spans="1:4">
      <c r="A339" s="199"/>
      <c r="B339" s="199" t="s">
        <v>1070</v>
      </c>
      <c r="C339" s="199" t="s">
        <v>1121</v>
      </c>
      <c r="D339" s="200">
        <v>1176000</v>
      </c>
    </row>
    <row r="340" spans="1:4">
      <c r="A340" s="199"/>
      <c r="B340" s="199" t="s">
        <v>1075</v>
      </c>
      <c r="C340" s="199" t="s">
        <v>1076</v>
      </c>
      <c r="D340" s="200">
        <v>1450000</v>
      </c>
    </row>
    <row r="341" spans="1:4">
      <c r="A341" s="199"/>
      <c r="B341" s="199" t="s">
        <v>1137</v>
      </c>
      <c r="C341" s="199" t="s">
        <v>1080</v>
      </c>
      <c r="D341" s="200">
        <v>1700000</v>
      </c>
    </row>
    <row r="342" spans="1:4">
      <c r="A342" s="199"/>
      <c r="B342" s="199" t="s">
        <v>989</v>
      </c>
      <c r="C342" s="199" t="s">
        <v>1196</v>
      </c>
      <c r="D342" s="200">
        <v>3384675</v>
      </c>
    </row>
    <row r="343" spans="1:4">
      <c r="A343" s="199"/>
      <c r="B343" s="199" t="s">
        <v>1081</v>
      </c>
      <c r="C343" s="199" t="s">
        <v>1197</v>
      </c>
      <c r="D343" s="200">
        <v>3848840</v>
      </c>
    </row>
    <row r="344" spans="1:4">
      <c r="A344" s="199"/>
      <c r="B344" s="199" t="s">
        <v>989</v>
      </c>
      <c r="C344" s="199" t="s">
        <v>1198</v>
      </c>
      <c r="D344" s="200">
        <v>9400000</v>
      </c>
    </row>
    <row r="345" spans="1:4">
      <c r="A345" s="199"/>
      <c r="B345" s="199" t="s">
        <v>1064</v>
      </c>
      <c r="C345" s="199" t="s">
        <v>1199</v>
      </c>
      <c r="D345" s="200">
        <v>17500</v>
      </c>
    </row>
    <row r="346" spans="1:4">
      <c r="A346" s="199"/>
      <c r="B346" s="199" t="s">
        <v>1034</v>
      </c>
      <c r="C346" s="199" t="s">
        <v>1090</v>
      </c>
      <c r="D346" s="200">
        <v>1769700</v>
      </c>
    </row>
    <row r="347" spans="1:4">
      <c r="A347" s="199"/>
      <c r="B347" s="199" t="s">
        <v>969</v>
      </c>
      <c r="C347" s="199" t="s">
        <v>1005</v>
      </c>
      <c r="D347" s="200">
        <v>200</v>
      </c>
    </row>
    <row r="348" spans="1:4">
      <c r="A348" s="199"/>
      <c r="B348" s="199" t="s">
        <v>969</v>
      </c>
      <c r="C348" s="199" t="s">
        <v>1012</v>
      </c>
      <c r="D348" s="200">
        <v>200</v>
      </c>
    </row>
    <row r="349" spans="1:4">
      <c r="A349" s="199"/>
      <c r="B349" s="199" t="s">
        <v>969</v>
      </c>
      <c r="C349" s="199" t="s">
        <v>1010</v>
      </c>
      <c r="D349" s="200">
        <v>200</v>
      </c>
    </row>
    <row r="350" spans="1:4">
      <c r="A350" s="199"/>
      <c r="B350" s="199" t="s">
        <v>969</v>
      </c>
      <c r="C350" s="199" t="s">
        <v>1004</v>
      </c>
      <c r="D350" s="200">
        <v>200</v>
      </c>
    </row>
    <row r="351" spans="1:4">
      <c r="A351" s="199"/>
      <c r="B351" s="199" t="s">
        <v>969</v>
      </c>
      <c r="C351" s="199" t="s">
        <v>1010</v>
      </c>
      <c r="D351" s="200">
        <v>200</v>
      </c>
    </row>
    <row r="352" spans="1:4">
      <c r="A352" s="199"/>
      <c r="B352" s="199" t="s">
        <v>969</v>
      </c>
      <c r="C352" s="199" t="s">
        <v>1012</v>
      </c>
      <c r="D352" s="200">
        <v>200</v>
      </c>
    </row>
    <row r="353" spans="1:4">
      <c r="A353" s="199"/>
      <c r="B353" s="199" t="s">
        <v>969</v>
      </c>
      <c r="C353" s="199" t="s">
        <v>1004</v>
      </c>
      <c r="D353" s="200">
        <v>200</v>
      </c>
    </row>
    <row r="354" spans="1:4">
      <c r="A354" s="199"/>
      <c r="B354" s="199" t="s">
        <v>969</v>
      </c>
      <c r="C354" s="199" t="s">
        <v>1005</v>
      </c>
      <c r="D354" s="200">
        <v>500</v>
      </c>
    </row>
    <row r="355" spans="1:4">
      <c r="A355" s="199"/>
      <c r="B355" s="199" t="s">
        <v>969</v>
      </c>
      <c r="C355" s="199" t="s">
        <v>1010</v>
      </c>
      <c r="D355" s="200">
        <v>5000</v>
      </c>
    </row>
    <row r="356" spans="1:4">
      <c r="A356" s="199"/>
      <c r="B356" s="199" t="s">
        <v>1096</v>
      </c>
      <c r="C356" s="199" t="s">
        <v>1097</v>
      </c>
      <c r="D356" s="200">
        <v>7500</v>
      </c>
    </row>
    <row r="357" spans="1:4">
      <c r="A357" s="199"/>
      <c r="B357" s="199" t="s">
        <v>969</v>
      </c>
      <c r="C357" s="199" t="s">
        <v>1004</v>
      </c>
      <c r="D357" s="200">
        <v>11600</v>
      </c>
    </row>
    <row r="358" spans="1:4">
      <c r="A358" s="199"/>
      <c r="B358" s="199" t="s">
        <v>969</v>
      </c>
      <c r="C358" s="199" t="s">
        <v>1005</v>
      </c>
      <c r="D358" s="200">
        <v>14300</v>
      </c>
    </row>
    <row r="359" spans="1:4">
      <c r="A359" s="199"/>
      <c r="B359" s="199" t="s">
        <v>1064</v>
      </c>
      <c r="C359" s="199" t="s">
        <v>1093</v>
      </c>
      <c r="D359" s="200">
        <v>19000</v>
      </c>
    </row>
    <row r="360" spans="1:4">
      <c r="A360" s="199"/>
      <c r="B360" s="199" t="s">
        <v>1015</v>
      </c>
      <c r="C360" s="199" t="s">
        <v>1200</v>
      </c>
      <c r="D360" s="200">
        <v>19200</v>
      </c>
    </row>
    <row r="361" spans="1:4">
      <c r="A361" s="199"/>
      <c r="B361" s="199" t="s">
        <v>969</v>
      </c>
      <c r="C361" s="199" t="s">
        <v>1012</v>
      </c>
      <c r="D361" s="200">
        <v>20000</v>
      </c>
    </row>
    <row r="362" spans="1:4">
      <c r="A362" s="199"/>
      <c r="B362" s="199" t="s">
        <v>973</v>
      </c>
      <c r="C362" s="199" t="s">
        <v>1008</v>
      </c>
      <c r="D362" s="200">
        <v>24000</v>
      </c>
    </row>
    <row r="363" spans="1:4">
      <c r="A363" s="199"/>
      <c r="B363" s="199" t="s">
        <v>969</v>
      </c>
      <c r="C363" s="199" t="s">
        <v>1012</v>
      </c>
      <c r="D363" s="200">
        <v>34000</v>
      </c>
    </row>
    <row r="364" spans="1:4">
      <c r="A364" s="199"/>
      <c r="B364" s="199" t="s">
        <v>1098</v>
      </c>
      <c r="C364" s="199" t="s">
        <v>1099</v>
      </c>
      <c r="D364" s="200">
        <v>46300</v>
      </c>
    </row>
    <row r="365" spans="1:4">
      <c r="A365" s="199"/>
      <c r="B365" s="199" t="s">
        <v>1102</v>
      </c>
      <c r="C365" s="199" t="s">
        <v>1201</v>
      </c>
      <c r="D365" s="200">
        <v>50000</v>
      </c>
    </row>
    <row r="366" spans="1:4">
      <c r="A366" s="199"/>
      <c r="B366" s="199" t="s">
        <v>1102</v>
      </c>
      <c r="C366" s="199" t="s">
        <v>1201</v>
      </c>
      <c r="D366" s="200">
        <v>60000</v>
      </c>
    </row>
    <row r="367" spans="1:4">
      <c r="A367" s="199"/>
      <c r="B367" s="199" t="s">
        <v>1002</v>
      </c>
      <c r="C367" s="199" t="s">
        <v>1003</v>
      </c>
      <c r="D367" s="200">
        <v>73655</v>
      </c>
    </row>
    <row r="368" spans="1:4">
      <c r="A368" s="199"/>
      <c r="B368" s="199" t="s">
        <v>1064</v>
      </c>
      <c r="C368" s="199" t="s">
        <v>1127</v>
      </c>
      <c r="D368" s="200">
        <v>74000</v>
      </c>
    </row>
    <row r="369" spans="1:4">
      <c r="A369" s="199"/>
      <c r="B369" s="199" t="s">
        <v>1102</v>
      </c>
      <c r="C369" s="199" t="s">
        <v>1201</v>
      </c>
      <c r="D369" s="200">
        <v>90000</v>
      </c>
    </row>
    <row r="370" spans="1:4">
      <c r="A370" s="199"/>
      <c r="B370" s="199" t="s">
        <v>1019</v>
      </c>
      <c r="C370" s="199" t="s">
        <v>1106</v>
      </c>
      <c r="D370" s="200">
        <v>115000</v>
      </c>
    </row>
    <row r="371" spans="1:4">
      <c r="A371" s="199"/>
      <c r="B371" s="199" t="s">
        <v>1104</v>
      </c>
      <c r="C371" s="199" t="s">
        <v>1105</v>
      </c>
      <c r="D371" s="200">
        <v>150000</v>
      </c>
    </row>
    <row r="372" spans="1:4">
      <c r="A372" s="199"/>
      <c r="B372" s="199" t="s">
        <v>982</v>
      </c>
      <c r="C372" s="199" t="s">
        <v>1021</v>
      </c>
      <c r="D372" s="200">
        <v>200000</v>
      </c>
    </row>
    <row r="373" spans="1:4">
      <c r="A373" s="199"/>
      <c r="B373" s="199" t="s">
        <v>987</v>
      </c>
      <c r="C373" s="199" t="s">
        <v>1202</v>
      </c>
      <c r="D373" s="200">
        <v>208990</v>
      </c>
    </row>
    <row r="374" spans="1:4">
      <c r="A374" s="199"/>
      <c r="B374" s="199" t="s">
        <v>994</v>
      </c>
      <c r="C374" s="199" t="s">
        <v>1111</v>
      </c>
      <c r="D374" s="200">
        <v>985140</v>
      </c>
    </row>
  </sheetData>
  <autoFilter ref="C1:C374">
    <extLst/>
  </autoFilter>
  <printOptions horizontalCentered="true"/>
  <pageMargins left="0.75" right="0.75" top="0.79" bottom="1" header="0.51" footer="0.51"/>
  <pageSetup paperSize="9"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D1"/>
    </sheetView>
  </sheetViews>
  <sheetFormatPr defaultColWidth="9" defaultRowHeight="15.75" outlineLevelCol="6"/>
  <cols>
    <col min="1" max="1" width="50.25" style="122" customWidth="true"/>
    <col min="2" max="4" width="22.75" style="122" customWidth="true"/>
    <col min="5" max="7" width="13.875" style="122" customWidth="true"/>
    <col min="8" max="16384" width="9" style="122"/>
  </cols>
  <sheetData>
    <row r="1" s="116" customFormat="true" ht="48" customHeight="true" spans="1:4">
      <c r="A1" s="123" t="s">
        <v>1203</v>
      </c>
      <c r="B1" s="123"/>
      <c r="C1" s="123"/>
      <c r="D1" s="123"/>
    </row>
    <row r="2" s="117" customFormat="true" spans="1:7">
      <c r="A2" s="31"/>
      <c r="B2" s="124"/>
      <c r="D2" s="124" t="s">
        <v>38</v>
      </c>
      <c r="G2" s="124"/>
    </row>
    <row r="3" s="118" customFormat="true" ht="34.5" customHeight="true" spans="1:4">
      <c r="A3" s="33" t="s">
        <v>39</v>
      </c>
      <c r="B3" s="125" t="s">
        <v>1204</v>
      </c>
      <c r="C3" s="125"/>
      <c r="D3" s="125"/>
    </row>
    <row r="4" s="118" customFormat="true" ht="34.5" customHeight="true" spans="1:4">
      <c r="A4" s="33"/>
      <c r="B4" s="125" t="s">
        <v>495</v>
      </c>
      <c r="C4" s="125" t="s">
        <v>1205</v>
      </c>
      <c r="D4" s="126" t="s">
        <v>1206</v>
      </c>
    </row>
    <row r="5" s="119" customFormat="true" ht="30.75" customHeight="true" spans="1:4">
      <c r="A5" s="127" t="s">
        <v>1207</v>
      </c>
      <c r="B5" s="193">
        <v>98700</v>
      </c>
      <c r="C5" s="193">
        <v>98700</v>
      </c>
      <c r="D5" s="193"/>
    </row>
    <row r="6" s="119" customFormat="true" ht="30.75" customHeight="true" spans="1:4">
      <c r="A6" s="127" t="s">
        <v>1208</v>
      </c>
      <c r="B6" s="193">
        <v>107000</v>
      </c>
      <c r="C6" s="193">
        <v>107000</v>
      </c>
      <c r="D6" s="193"/>
    </row>
    <row r="7" s="119" customFormat="true" ht="30.75" customHeight="true" spans="1:4">
      <c r="A7" s="127" t="s">
        <v>1209</v>
      </c>
      <c r="B7" s="193">
        <v>8300</v>
      </c>
      <c r="C7" s="193">
        <v>8300</v>
      </c>
      <c r="D7" s="193"/>
    </row>
    <row r="8" s="119" customFormat="true" ht="30.75" customHeight="true" spans="1:4">
      <c r="A8" s="127" t="s">
        <v>1210</v>
      </c>
      <c r="B8" s="194" t="s">
        <v>935</v>
      </c>
      <c r="C8" s="194" t="s">
        <v>935</v>
      </c>
      <c r="D8" s="193"/>
    </row>
    <row r="9" s="119" customFormat="true" ht="30.75" customHeight="true" spans="1:4">
      <c r="A9" s="127" t="s">
        <v>1211</v>
      </c>
      <c r="B9" s="193">
        <v>107000</v>
      </c>
      <c r="C9" s="193">
        <v>107000</v>
      </c>
      <c r="D9" s="193"/>
    </row>
    <row r="10" s="120" customFormat="true" ht="42.75" customHeight="true" spans="1:4">
      <c r="A10" s="129"/>
      <c r="B10" s="130"/>
      <c r="C10" s="130"/>
      <c r="D10" s="131"/>
    </row>
    <row r="11" s="121" customFormat="true" ht="24.6" customHeight="true"/>
    <row r="12" s="121" customFormat="true" ht="24.6" customHeight="true"/>
    <row r="13" s="122" customFormat="true" ht="24.6" customHeight="true"/>
    <row r="14" s="122" customFormat="true" ht="24.6" customHeight="true"/>
    <row r="15" s="122" customFormat="true" ht="24.6" customHeight="true"/>
    <row r="16" s="122" customFormat="true" ht="24.6" customHeight="true"/>
    <row r="17" s="122" customFormat="true" ht="24.6" customHeight="true"/>
    <row r="18" s="122" customFormat="true" ht="24.6" customHeight="true"/>
    <row r="19" s="122" customFormat="true" ht="24.6" customHeight="true"/>
    <row r="20" s="122" customFormat="true" ht="24.6" customHeight="true"/>
    <row r="21" s="122" customFormat="true" ht="24.6" customHeight="true"/>
  </sheetData>
  <mergeCells count="4">
    <mergeCell ref="A1:D1"/>
    <mergeCell ref="B3:D3"/>
    <mergeCell ref="A10:D10"/>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showGridLines="0" view="pageBreakPreview" zoomScale="55" zoomScaleNormal="50" zoomScaleSheetLayoutView="55" workbookViewId="0">
      <selection activeCell="A9" sqref="A9:K17"/>
    </sheetView>
  </sheetViews>
  <sheetFormatPr defaultColWidth="9" defaultRowHeight="15.75"/>
  <cols>
    <col min="1" max="5" width="9" style="14"/>
    <col min="6" max="6" width="26.375" style="14"/>
    <col min="7" max="16384" width="9" style="14"/>
  </cols>
  <sheetData>
    <row r="1" spans="10:11">
      <c r="J1" s="18"/>
      <c r="K1" s="18"/>
    </row>
    <row r="2" ht="71.25" customHeight="true" spans="1:11">
      <c r="A2" s="15"/>
      <c r="B2" s="15"/>
      <c r="C2" s="15"/>
      <c r="D2" s="16"/>
      <c r="E2" s="16"/>
      <c r="J2" s="19"/>
      <c r="K2" s="19"/>
    </row>
    <row r="3" ht="71.25" customHeight="true" spans="1:11">
      <c r="A3" s="15"/>
      <c r="B3" s="15"/>
      <c r="C3" s="15"/>
      <c r="D3" s="16"/>
      <c r="E3" s="16"/>
      <c r="J3" s="19"/>
      <c r="K3" s="19"/>
    </row>
    <row r="4" ht="157.5" customHeight="true" spans="1:11">
      <c r="A4" s="84" t="s">
        <v>1212</v>
      </c>
      <c r="B4" s="84"/>
      <c r="C4" s="84"/>
      <c r="D4" s="84"/>
      <c r="E4" s="84"/>
      <c r="F4" s="84"/>
      <c r="G4" s="84"/>
      <c r="H4" s="84"/>
      <c r="I4" s="84"/>
      <c r="J4" s="84"/>
      <c r="K4" s="84"/>
    </row>
    <row r="6" ht="14.25" customHeight="true" spans="5:7">
      <c r="E6" s="192"/>
      <c r="F6" s="192"/>
      <c r="G6" s="192"/>
    </row>
    <row r="7" ht="14.25" customHeight="true" spans="5:7">
      <c r="E7" s="192"/>
      <c r="F7" s="192"/>
      <c r="G7" s="192"/>
    </row>
    <row r="8" ht="14.25" customHeight="true" spans="5:7">
      <c r="E8" s="192"/>
      <c r="F8" s="192"/>
      <c r="G8" s="192"/>
    </row>
    <row r="9" ht="6" customHeight="true" spans="1:11">
      <c r="A9" s="86"/>
      <c r="B9" s="86"/>
      <c r="C9" s="86"/>
      <c r="D9" s="86"/>
      <c r="E9" s="86"/>
      <c r="F9" s="86"/>
      <c r="G9" s="86"/>
      <c r="H9" s="86"/>
      <c r="I9" s="86"/>
      <c r="J9" s="86"/>
      <c r="K9" s="86"/>
    </row>
    <row r="10" hidden="true" spans="1:11">
      <c r="A10" s="86"/>
      <c r="B10" s="86"/>
      <c r="C10" s="86"/>
      <c r="D10" s="86"/>
      <c r="E10" s="86"/>
      <c r="F10" s="86"/>
      <c r="G10" s="86"/>
      <c r="H10" s="86"/>
      <c r="I10" s="86"/>
      <c r="J10" s="86"/>
      <c r="K10" s="86"/>
    </row>
    <row r="11" hidden="true" spans="1:11">
      <c r="A11" s="86"/>
      <c r="B11" s="86"/>
      <c r="C11" s="86"/>
      <c r="D11" s="86"/>
      <c r="E11" s="86"/>
      <c r="F11" s="86"/>
      <c r="G11" s="86"/>
      <c r="H11" s="86"/>
      <c r="I11" s="86"/>
      <c r="J11" s="86"/>
      <c r="K11" s="86"/>
    </row>
    <row r="12" hidden="true" spans="1:11">
      <c r="A12" s="86"/>
      <c r="B12" s="86"/>
      <c r="C12" s="86"/>
      <c r="D12" s="86"/>
      <c r="E12" s="86"/>
      <c r="F12" s="86"/>
      <c r="G12" s="86"/>
      <c r="H12" s="86"/>
      <c r="I12" s="86"/>
      <c r="J12" s="86"/>
      <c r="K12" s="86"/>
    </row>
    <row r="13" spans="1:11">
      <c r="A13" s="86"/>
      <c r="B13" s="86"/>
      <c r="C13" s="86"/>
      <c r="D13" s="86"/>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22" ht="101.25" customHeight="true"/>
    <row r="23" ht="11.25" customHeight="true"/>
  </sheetData>
  <mergeCells count="6">
    <mergeCell ref="J1:K1"/>
    <mergeCell ref="A2:C2"/>
    <mergeCell ref="J2:K2"/>
    <mergeCell ref="A4:K4"/>
    <mergeCell ref="E6:G8"/>
    <mergeCell ref="A9:K17"/>
  </mergeCells>
  <printOptions horizontalCentered="true" verticalCentered="true"/>
  <pageMargins left="0.59" right="0.59" top="0.79" bottom="0.79" header="0.59" footer="0.24"/>
  <pageSetup paperSize="9" scale="72" orientation="landscape" horizontalDpi="600" verticalDpi="60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showGridLines="0" showZeros="0" view="pageBreakPreview" zoomScaleNormal="70" zoomScaleSheetLayoutView="100" workbookViewId="0">
      <pane xSplit="1" ySplit="4" topLeftCell="B5" activePane="bottomRight" state="frozen"/>
      <selection/>
      <selection pane="topRight"/>
      <selection pane="bottomLeft"/>
      <selection pane="bottomRight" activeCell="A1" sqref="A1:G1"/>
    </sheetView>
  </sheetViews>
  <sheetFormatPr defaultColWidth="9" defaultRowHeight="16.5" outlineLevelCol="7"/>
  <cols>
    <col min="1" max="1" width="37.5" style="173" customWidth="true"/>
    <col min="2" max="4" width="15.125" style="174" customWidth="true"/>
    <col min="5" max="5" width="12.25" style="174" customWidth="true"/>
    <col min="6" max="6" width="15.125" style="175" customWidth="true"/>
    <col min="7" max="7" width="14.125" style="176" customWidth="true"/>
    <col min="8" max="16384" width="9" style="173"/>
  </cols>
  <sheetData>
    <row r="1" s="171" customFormat="true" ht="48" customHeight="true" spans="1:7">
      <c r="A1" s="177" t="s">
        <v>1213</v>
      </c>
      <c r="B1" s="177"/>
      <c r="C1" s="177"/>
      <c r="D1" s="177"/>
      <c r="E1" s="177"/>
      <c r="F1" s="177"/>
      <c r="G1" s="177"/>
    </row>
    <row r="2" ht="15.75" spans="6:7">
      <c r="F2" s="174"/>
      <c r="G2" s="186" t="s">
        <v>38</v>
      </c>
    </row>
    <row r="3" ht="31.5" customHeight="true" spans="1:7">
      <c r="A3" s="33" t="s">
        <v>39</v>
      </c>
      <c r="B3" s="41" t="s">
        <v>40</v>
      </c>
      <c r="C3" s="41"/>
      <c r="D3" s="41"/>
      <c r="E3" s="41"/>
      <c r="F3" s="159" t="s">
        <v>41</v>
      </c>
      <c r="G3" s="159"/>
    </row>
    <row r="4" s="172" customFormat="true" ht="31.5" customHeight="true" spans="1:7">
      <c r="A4" s="33"/>
      <c r="B4" s="33" t="s">
        <v>42</v>
      </c>
      <c r="C4" s="33" t="s">
        <v>43</v>
      </c>
      <c r="D4" s="33" t="s">
        <v>44</v>
      </c>
      <c r="E4" s="33" t="s">
        <v>45</v>
      </c>
      <c r="F4" s="33" t="s">
        <v>42</v>
      </c>
      <c r="G4" s="43" t="s">
        <v>47</v>
      </c>
    </row>
    <row r="5" ht="31.5" customHeight="true" spans="1:8">
      <c r="A5" s="63" t="s">
        <v>1214</v>
      </c>
      <c r="B5" s="169">
        <f>B6+B8</f>
        <v>1220000</v>
      </c>
      <c r="C5" s="178">
        <f>SUM(C6:C8)</f>
        <v>936600</v>
      </c>
      <c r="D5" s="178">
        <f>SUM(D6:D8)</f>
        <v>909300</v>
      </c>
      <c r="E5" s="187">
        <f t="shared" ref="E5:E12" si="0">D5/C5</f>
        <v>0.97085201793722</v>
      </c>
      <c r="F5" s="169">
        <f>F6+F7+F8</f>
        <v>1500000</v>
      </c>
      <c r="G5" s="188">
        <f>F5/D5</f>
        <v>1.64962058726493</v>
      </c>
      <c r="H5" s="189"/>
    </row>
    <row r="6" ht="31.5" customHeight="true" spans="1:8">
      <c r="A6" s="179" t="s">
        <v>1215</v>
      </c>
      <c r="B6" s="169">
        <v>1217100</v>
      </c>
      <c r="C6" s="178">
        <v>931600</v>
      </c>
      <c r="D6" s="178">
        <v>904575</v>
      </c>
      <c r="E6" s="187">
        <f t="shared" si="0"/>
        <v>0.970990768570202</v>
      </c>
      <c r="F6" s="169">
        <v>1496290</v>
      </c>
      <c r="G6" s="188">
        <f t="shared" ref="G6:G15" si="1">F6/D6</f>
        <v>1.65413592018351</v>
      </c>
      <c r="H6" s="189"/>
    </row>
    <row r="7" ht="31.5" customHeight="true" spans="1:7">
      <c r="A7" s="179" t="s">
        <v>1216</v>
      </c>
      <c r="B7" s="169"/>
      <c r="C7" s="178"/>
      <c r="D7" s="178"/>
      <c r="E7" s="187"/>
      <c r="F7" s="169"/>
      <c r="G7" s="188"/>
    </row>
    <row r="8" ht="31.5" customHeight="true" spans="1:7">
      <c r="A8" s="180" t="s">
        <v>1217</v>
      </c>
      <c r="B8" s="181">
        <v>2900</v>
      </c>
      <c r="C8" s="182">
        <v>5000</v>
      </c>
      <c r="D8" s="182">
        <v>4725</v>
      </c>
      <c r="E8" s="81">
        <f t="shared" si="0"/>
        <v>0.945</v>
      </c>
      <c r="F8" s="169">
        <v>3710</v>
      </c>
      <c r="G8" s="188">
        <f t="shared" si="1"/>
        <v>0.785185185185185</v>
      </c>
    </row>
    <row r="9" ht="31.5" customHeight="true" spans="1:7">
      <c r="A9" s="183" t="s">
        <v>1218</v>
      </c>
      <c r="B9" s="184">
        <f>B5</f>
        <v>1220000</v>
      </c>
      <c r="C9" s="184">
        <f>C5</f>
        <v>936600</v>
      </c>
      <c r="D9" s="184">
        <f>D5</f>
        <v>909300</v>
      </c>
      <c r="E9" s="190">
        <f t="shared" si="0"/>
        <v>0.97085201793722</v>
      </c>
      <c r="F9" s="169">
        <f>F5</f>
        <v>1500000</v>
      </c>
      <c r="G9" s="188">
        <f t="shared" si="1"/>
        <v>1.64962058726493</v>
      </c>
    </row>
    <row r="10" ht="31.5" customHeight="true" spans="1:7">
      <c r="A10" s="76" t="s">
        <v>1219</v>
      </c>
      <c r="B10" s="169">
        <v>24700</v>
      </c>
      <c r="C10" s="178">
        <v>24490</v>
      </c>
      <c r="D10" s="178">
        <v>24490</v>
      </c>
      <c r="E10" s="187">
        <f t="shared" si="0"/>
        <v>1</v>
      </c>
      <c r="F10" s="169">
        <v>246000</v>
      </c>
      <c r="G10" s="188">
        <f t="shared" si="1"/>
        <v>10.0449162923642</v>
      </c>
    </row>
    <row r="11" ht="31.5" customHeight="true" spans="1:7">
      <c r="A11" s="76" t="s">
        <v>1220</v>
      </c>
      <c r="B11" s="169"/>
      <c r="C11" s="178">
        <v>1400</v>
      </c>
      <c r="D11" s="178">
        <v>1400</v>
      </c>
      <c r="E11" s="187">
        <f t="shared" si="0"/>
        <v>1</v>
      </c>
      <c r="F11" s="169">
        <v>506</v>
      </c>
      <c r="G11" s="188">
        <f t="shared" si="1"/>
        <v>0.361428571428571</v>
      </c>
    </row>
    <row r="12" ht="31.5" customHeight="true" spans="1:7">
      <c r="A12" s="76" t="s">
        <v>1221</v>
      </c>
      <c r="B12" s="169"/>
      <c r="C12" s="178">
        <v>1202000</v>
      </c>
      <c r="D12" s="178">
        <v>1202000</v>
      </c>
      <c r="E12" s="187">
        <f t="shared" si="0"/>
        <v>1</v>
      </c>
      <c r="F12" s="191"/>
      <c r="G12" s="188">
        <f t="shared" si="1"/>
        <v>0</v>
      </c>
    </row>
    <row r="13" ht="31.5" customHeight="true" spans="1:7">
      <c r="A13" s="76" t="s">
        <v>1222</v>
      </c>
      <c r="B13" s="169"/>
      <c r="C13" s="178">
        <v>125000</v>
      </c>
      <c r="D13" s="178">
        <v>125000</v>
      </c>
      <c r="E13" s="187"/>
      <c r="F13" s="187"/>
      <c r="G13" s="188">
        <f t="shared" si="1"/>
        <v>0</v>
      </c>
    </row>
    <row r="14" ht="31.5" customHeight="true" spans="1:7">
      <c r="A14" s="76" t="s">
        <v>1223</v>
      </c>
      <c r="B14" s="169"/>
      <c r="C14" s="178"/>
      <c r="D14" s="178"/>
      <c r="E14" s="187"/>
      <c r="F14" s="187"/>
      <c r="G14" s="188"/>
    </row>
    <row r="15" ht="31.5" customHeight="true" spans="1:7">
      <c r="A15" s="185" t="s">
        <v>1224</v>
      </c>
      <c r="B15" s="169">
        <f>B9+B10</f>
        <v>1244700</v>
      </c>
      <c r="C15" s="178">
        <f>SUM(C9:C14)</f>
        <v>2289490</v>
      </c>
      <c r="D15" s="178">
        <f>SUM(D9:D14)</f>
        <v>2262190</v>
      </c>
      <c r="E15" s="187">
        <f>D15/C15</f>
        <v>0.988075947044975</v>
      </c>
      <c r="F15" s="169">
        <f>F9+F10+F11</f>
        <v>1746506</v>
      </c>
      <c r="G15" s="188">
        <f t="shared" si="1"/>
        <v>0.772042136160093</v>
      </c>
    </row>
    <row r="16" spans="1:1">
      <c r="A16" s="77" t="s">
        <v>1225</v>
      </c>
    </row>
  </sheetData>
  <mergeCells count="4">
    <mergeCell ref="A1:G1"/>
    <mergeCell ref="B3:E3"/>
    <mergeCell ref="F3:G3"/>
    <mergeCell ref="A3:A4"/>
  </mergeCells>
  <printOptions horizontalCentered="true"/>
  <pageMargins left="0.59" right="0.59" top="0.79" bottom="0.79" header="0.59" footer="0.59"/>
  <pageSetup paperSize="9" scale="80" orientation="landscape" horizontalDpi="600" verticalDpi="600"/>
  <headerFooter alignWithMargins="0">
    <oddFooter>&amp;C第 &amp;P 页，共 &amp;N 页</oddFooter>
  </headerFooter>
  <rowBreaks count="1" manualBreakCount="1">
    <brk id="9" max="6"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1"/>
  <sheetViews>
    <sheetView showGridLines="0" showZeros="0" zoomScale="70" zoomScaleNormal="70" workbookViewId="0">
      <selection activeCell="A1" sqref="A1:G1"/>
    </sheetView>
  </sheetViews>
  <sheetFormatPr defaultColWidth="9" defaultRowHeight="16.5"/>
  <cols>
    <col min="1" max="1" width="41.6" style="28" customWidth="true"/>
    <col min="2" max="2" width="19.6416666666667" style="28" customWidth="true"/>
    <col min="3" max="4" width="17.375" style="28" customWidth="true"/>
    <col min="5" max="5" width="21.075" style="28" customWidth="true"/>
    <col min="6" max="6" width="19" style="77" customWidth="true"/>
    <col min="7" max="7" width="15.875" style="143" customWidth="true"/>
    <col min="8" max="8" width="9.75" style="28" customWidth="true"/>
    <col min="9" max="16384" width="9" style="28"/>
  </cols>
  <sheetData>
    <row r="1" s="25" customFormat="true" ht="48" customHeight="true" spans="1:7">
      <c r="A1" s="144" t="s">
        <v>1226</v>
      </c>
      <c r="B1" s="144"/>
      <c r="C1" s="144"/>
      <c r="D1" s="144"/>
      <c r="E1" s="144"/>
      <c r="F1" s="144"/>
      <c r="G1" s="144"/>
    </row>
    <row r="2" s="26" customFormat="true" ht="15.75" spans="7:7">
      <c r="G2" s="158" t="s">
        <v>38</v>
      </c>
    </row>
    <row r="3" s="26" customFormat="true" ht="33.75" customHeight="true" spans="1:7">
      <c r="A3" s="33" t="s">
        <v>39</v>
      </c>
      <c r="B3" s="41" t="s">
        <v>40</v>
      </c>
      <c r="C3" s="41"/>
      <c r="D3" s="41"/>
      <c r="E3" s="41"/>
      <c r="F3" s="159" t="s">
        <v>41</v>
      </c>
      <c r="G3" s="159"/>
    </row>
    <row r="4" s="27" customFormat="true" ht="33.75" customHeight="true" spans="1:7">
      <c r="A4" s="33"/>
      <c r="B4" s="33" t="s">
        <v>42</v>
      </c>
      <c r="C4" s="33" t="s">
        <v>43</v>
      </c>
      <c r="D4" s="33" t="s">
        <v>44</v>
      </c>
      <c r="E4" s="33" t="s">
        <v>45</v>
      </c>
      <c r="F4" s="33" t="s">
        <v>42</v>
      </c>
      <c r="G4" s="33" t="s">
        <v>47</v>
      </c>
    </row>
    <row r="5" s="141" customFormat="true" ht="39.95" customHeight="true" spans="1:9">
      <c r="A5" s="7" t="s">
        <v>1227</v>
      </c>
      <c r="B5" s="145">
        <f>SUM(B7:B10)</f>
        <v>1244700</v>
      </c>
      <c r="C5" s="145">
        <f>SUM(C7:C10)</f>
        <v>2043500</v>
      </c>
      <c r="D5" s="145">
        <f>SUM(D7:D10)</f>
        <v>1874819</v>
      </c>
      <c r="E5" s="160">
        <f t="shared" ref="E5:E10" si="0">D5/C5</f>
        <v>0.917454856863225</v>
      </c>
      <c r="F5" s="145">
        <f>SUM(F6:F10)</f>
        <v>1670006</v>
      </c>
      <c r="G5" s="160">
        <f>F5/D5</f>
        <v>0.890755854298468</v>
      </c>
      <c r="H5" s="161"/>
      <c r="I5" s="170"/>
    </row>
    <row r="6" s="141" customFormat="true" ht="39.95" customHeight="true" spans="1:8">
      <c r="A6" s="55" t="s">
        <v>92</v>
      </c>
      <c r="B6" s="145"/>
      <c r="C6" s="145"/>
      <c r="D6" s="145"/>
      <c r="E6" s="160"/>
      <c r="F6" s="145"/>
      <c r="G6" s="160"/>
      <c r="H6" s="162"/>
    </row>
    <row r="7" s="141" customFormat="true" ht="39.95" customHeight="true" spans="1:8">
      <c r="A7" s="55" t="s">
        <v>96</v>
      </c>
      <c r="B7" s="145">
        <v>1136413</v>
      </c>
      <c r="C7" s="145">
        <v>960625</v>
      </c>
      <c r="D7" s="145">
        <v>791944</v>
      </c>
      <c r="E7" s="134">
        <f t="shared" si="0"/>
        <v>0.824404944697463</v>
      </c>
      <c r="F7" s="145">
        <v>1271443</v>
      </c>
      <c r="G7" s="134">
        <f t="shared" ref="G6:G19" si="1">F7/D7</f>
        <v>1.60547084137262</v>
      </c>
      <c r="H7" s="162"/>
    </row>
    <row r="8" s="141" customFormat="true" ht="39.95" customHeight="true" spans="1:8">
      <c r="A8" s="55" t="s">
        <v>107</v>
      </c>
      <c r="B8" s="145"/>
      <c r="C8" s="145">
        <v>957008</v>
      </c>
      <c r="D8" s="145">
        <v>957008</v>
      </c>
      <c r="E8" s="134">
        <f t="shared" si="0"/>
        <v>1</v>
      </c>
      <c r="F8" s="145">
        <v>246000</v>
      </c>
      <c r="G8" s="134">
        <f t="shared" si="1"/>
        <v>0.257051142728169</v>
      </c>
      <c r="H8" s="162"/>
    </row>
    <row r="9" s="141" customFormat="true" ht="39.95" customHeight="true" spans="1:8">
      <c r="A9" s="55" t="s">
        <v>109</v>
      </c>
      <c r="B9" s="145">
        <v>108287</v>
      </c>
      <c r="C9" s="145">
        <v>124805</v>
      </c>
      <c r="D9" s="145">
        <v>124805</v>
      </c>
      <c r="E9" s="134">
        <f t="shared" si="0"/>
        <v>1</v>
      </c>
      <c r="F9" s="145">
        <v>152563</v>
      </c>
      <c r="G9" s="134">
        <f t="shared" si="1"/>
        <v>1.22241096109932</v>
      </c>
      <c r="H9" s="162"/>
    </row>
    <row r="10" s="141" customFormat="true" ht="39.95" customHeight="true" spans="1:8">
      <c r="A10" s="55" t="s">
        <v>110</v>
      </c>
      <c r="B10" s="145"/>
      <c r="C10" s="145">
        <v>1062</v>
      </c>
      <c r="D10" s="145">
        <v>1062</v>
      </c>
      <c r="E10" s="134">
        <f t="shared" si="0"/>
        <v>1</v>
      </c>
      <c r="F10" s="145"/>
      <c r="G10" s="134">
        <f t="shared" si="1"/>
        <v>0</v>
      </c>
      <c r="H10" s="162"/>
    </row>
    <row r="11" s="141" customFormat="true" ht="39.95" customHeight="true" spans="1:8">
      <c r="A11" s="146" t="s">
        <v>1228</v>
      </c>
      <c r="B11" s="147"/>
      <c r="C11" s="147"/>
      <c r="D11" s="147"/>
      <c r="E11" s="163"/>
      <c r="F11" s="147"/>
      <c r="G11" s="163"/>
      <c r="H11" s="162"/>
    </row>
    <row r="12" s="141" customFormat="true" ht="39.95" customHeight="true" spans="1:8">
      <c r="A12" s="148" t="s">
        <v>1227</v>
      </c>
      <c r="B12" s="149">
        <f t="shared" ref="B12:F12" si="2">B5</f>
        <v>1244700</v>
      </c>
      <c r="C12" s="149">
        <f t="shared" si="2"/>
        <v>2043500</v>
      </c>
      <c r="D12" s="149">
        <f t="shared" si="2"/>
        <v>1874819</v>
      </c>
      <c r="E12" s="164">
        <f>D12/C12</f>
        <v>0.917454856863225</v>
      </c>
      <c r="F12" s="149">
        <f t="shared" si="2"/>
        <v>1670006</v>
      </c>
      <c r="G12" s="164">
        <f t="shared" si="1"/>
        <v>0.890755854298468</v>
      </c>
      <c r="H12" s="162"/>
    </row>
    <row r="13" s="141" customFormat="true" ht="39.95" customHeight="true" spans="1:8">
      <c r="A13" s="150" t="s">
        <v>1229</v>
      </c>
      <c r="B13" s="151"/>
      <c r="C13" s="151"/>
      <c r="D13" s="151">
        <v>125000</v>
      </c>
      <c r="E13" s="165"/>
      <c r="F13" s="151">
        <v>52500</v>
      </c>
      <c r="G13" s="165">
        <f t="shared" si="1"/>
        <v>0.42</v>
      </c>
      <c r="H13" s="162"/>
    </row>
    <row r="14" s="141" customFormat="true" ht="39.95" customHeight="true" spans="1:8">
      <c r="A14" s="152" t="s">
        <v>1230</v>
      </c>
      <c r="B14" s="153"/>
      <c r="C14" s="153"/>
      <c r="D14" s="153">
        <v>6000</v>
      </c>
      <c r="E14" s="163"/>
      <c r="F14" s="153"/>
      <c r="G14" s="163">
        <f t="shared" si="1"/>
        <v>0</v>
      </c>
      <c r="H14" s="162"/>
    </row>
    <row r="15" s="141" customFormat="true" ht="39.95" customHeight="true" spans="1:8">
      <c r="A15" s="152" t="s">
        <v>1231</v>
      </c>
      <c r="B15" s="153"/>
      <c r="C15" s="153"/>
      <c r="D15" s="153"/>
      <c r="E15" s="163"/>
      <c r="F15" s="153">
        <v>24000</v>
      </c>
      <c r="G15" s="163"/>
      <c r="H15" s="162"/>
    </row>
    <row r="16" s="142" customFormat="true" ht="39.95" customHeight="true" spans="1:8">
      <c r="A16" s="154" t="s">
        <v>1232</v>
      </c>
      <c r="B16" s="155">
        <f>B12+B13+B14</f>
        <v>1244700</v>
      </c>
      <c r="C16" s="155">
        <f>C12+C13+C14</f>
        <v>2043500</v>
      </c>
      <c r="D16" s="155">
        <f>D12+D13+D14</f>
        <v>2005819</v>
      </c>
      <c r="E16" s="166">
        <f>D16/C16</f>
        <v>0.981560557866406</v>
      </c>
      <c r="F16" s="155">
        <f>F12+F13+F15</f>
        <v>1746506</v>
      </c>
      <c r="G16" s="166">
        <f>F16/D16</f>
        <v>0.870719641203917</v>
      </c>
      <c r="H16" s="167"/>
    </row>
    <row r="17" s="141" customFormat="true" ht="39.95" customHeight="true" spans="1:8">
      <c r="A17" s="156" t="s">
        <v>1233</v>
      </c>
      <c r="B17" s="157">
        <f>'[1]11全区基金收入'!B15</f>
        <v>1244700</v>
      </c>
      <c r="C17" s="157">
        <f>'[1]11全区基金收入'!C15</f>
        <v>2289490</v>
      </c>
      <c r="D17" s="157">
        <f>'[1]11全区基金收入'!D15</f>
        <v>2265781</v>
      </c>
      <c r="E17" s="168">
        <f>D17/C17</f>
        <v>0.989644418625982</v>
      </c>
      <c r="F17" s="169">
        <v>1746506</v>
      </c>
      <c r="G17" s="168">
        <f>F17/D17</f>
        <v>0.770818538949704</v>
      </c>
      <c r="H17" s="162"/>
    </row>
    <row r="18" s="141" customFormat="true" ht="39.95" customHeight="true" spans="1:8">
      <c r="A18" s="55" t="s">
        <v>1234</v>
      </c>
      <c r="B18" s="145">
        <f>B16</f>
        <v>1244700</v>
      </c>
      <c r="C18" s="145">
        <f>C16</f>
        <v>2043500</v>
      </c>
      <c r="D18" s="145">
        <f>D16</f>
        <v>2005819</v>
      </c>
      <c r="E18" s="165">
        <f>D18/C18</f>
        <v>0.981560557866406</v>
      </c>
      <c r="F18" s="145">
        <f>F16</f>
        <v>1746506</v>
      </c>
      <c r="G18" s="165">
        <f>F18/D18</f>
        <v>0.870719641203917</v>
      </c>
      <c r="H18" s="162"/>
    </row>
    <row r="19" s="141" customFormat="true" ht="39.95" customHeight="true" spans="1:8">
      <c r="A19" s="7" t="s">
        <v>1235</v>
      </c>
      <c r="B19" s="145" t="s">
        <v>935</v>
      </c>
      <c r="C19" s="145">
        <f>C17-C18</f>
        <v>245990</v>
      </c>
      <c r="D19" s="145">
        <f>D17-D18</f>
        <v>259962</v>
      </c>
      <c r="E19" s="165">
        <f>D19/C19</f>
        <v>1.05679905687223</v>
      </c>
      <c r="F19" s="145"/>
      <c r="G19" s="165">
        <f>F19/D19</f>
        <v>0</v>
      </c>
      <c r="H19" s="162"/>
    </row>
    <row r="20" s="141" customFormat="true" ht="39.95" customHeight="true" spans="1:8">
      <c r="A20" s="55" t="s">
        <v>1236</v>
      </c>
      <c r="B20" s="145" t="s">
        <v>935</v>
      </c>
      <c r="C20" s="145">
        <v>245990</v>
      </c>
      <c r="D20" s="145">
        <v>259962</v>
      </c>
      <c r="E20" s="165">
        <f>D20/C20</f>
        <v>1.05679905687223</v>
      </c>
      <c r="F20" s="145"/>
      <c r="G20" s="165">
        <f>F20/D20</f>
        <v>0</v>
      </c>
      <c r="H20" s="162"/>
    </row>
    <row r="21" s="28" customFormat="true" spans="1:1">
      <c r="A21" s="77" t="s">
        <v>1225</v>
      </c>
    </row>
  </sheetData>
  <mergeCells count="4">
    <mergeCell ref="A1:G1"/>
    <mergeCell ref="B3:E3"/>
    <mergeCell ref="F3:G3"/>
    <mergeCell ref="A3:A4"/>
  </mergeCells>
  <printOptions horizontalCentered="true" verticalCentered="true"/>
  <pageMargins left="0.59" right="0.59" top="0.79" bottom="0.79" header="0.59" footer="0.59"/>
  <pageSetup paperSize="9" scale="50" orientation="landscape"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showGridLines="0" showZeros="0" view="pageBreakPreview" zoomScaleNormal="70" zoomScaleSheetLayoutView="100" workbookViewId="0">
      <pane xSplit="1" ySplit="4" topLeftCell="B5" activePane="bottomRight" state="frozen"/>
      <selection/>
      <selection pane="topRight"/>
      <selection pane="bottomLeft"/>
      <selection pane="bottomRight" activeCell="A1" sqref="A1:G1"/>
    </sheetView>
  </sheetViews>
  <sheetFormatPr defaultColWidth="9" defaultRowHeight="16.5" outlineLevelCol="7"/>
  <cols>
    <col min="1" max="1" width="37.5" style="173" customWidth="true"/>
    <col min="2" max="4" width="15.125" style="174" customWidth="true"/>
    <col min="5" max="5" width="12.25" style="174" customWidth="true"/>
    <col min="6" max="6" width="15.125" style="175" customWidth="true"/>
    <col min="7" max="7" width="12.25" style="176" customWidth="true"/>
    <col min="8" max="16384" width="9" style="173"/>
  </cols>
  <sheetData>
    <row r="1" s="171" customFormat="true" ht="48" customHeight="true" spans="1:7">
      <c r="A1" s="177" t="s">
        <v>1237</v>
      </c>
      <c r="B1" s="177"/>
      <c r="C1" s="177"/>
      <c r="D1" s="177"/>
      <c r="E1" s="177"/>
      <c r="F1" s="177"/>
      <c r="G1" s="177"/>
    </row>
    <row r="2" ht="15.75" spans="6:7">
      <c r="F2" s="174"/>
      <c r="G2" s="186" t="s">
        <v>38</v>
      </c>
    </row>
    <row r="3" ht="31.5" customHeight="true" spans="1:7">
      <c r="A3" s="33" t="s">
        <v>39</v>
      </c>
      <c r="B3" s="41" t="s">
        <v>40</v>
      </c>
      <c r="C3" s="41"/>
      <c r="D3" s="41"/>
      <c r="E3" s="41"/>
      <c r="F3" s="159" t="s">
        <v>41</v>
      </c>
      <c r="G3" s="159"/>
    </row>
    <row r="4" s="172" customFormat="true" ht="31.5" customHeight="true" spans="1:7">
      <c r="A4" s="33"/>
      <c r="B4" s="33" t="s">
        <v>42</v>
      </c>
      <c r="C4" s="33" t="s">
        <v>43</v>
      </c>
      <c r="D4" s="33" t="s">
        <v>44</v>
      </c>
      <c r="E4" s="33" t="s">
        <v>45</v>
      </c>
      <c r="F4" s="33" t="s">
        <v>42</v>
      </c>
      <c r="G4" s="43" t="s">
        <v>47</v>
      </c>
    </row>
    <row r="5" ht="31.5" customHeight="true" spans="1:8">
      <c r="A5" s="63" t="s">
        <v>1214</v>
      </c>
      <c r="B5" s="169">
        <f>B6+B8</f>
        <v>1220000</v>
      </c>
      <c r="C5" s="178">
        <f>SUM(C6:C8)</f>
        <v>936600</v>
      </c>
      <c r="D5" s="178">
        <f>SUM(D6:D8)</f>
        <v>909300</v>
      </c>
      <c r="E5" s="187">
        <f t="shared" ref="E5:E12" si="0">D5/C5</f>
        <v>0.97085201793722</v>
      </c>
      <c r="F5" s="169">
        <f>F6+F7+F8</f>
        <v>1500000</v>
      </c>
      <c r="G5" s="188">
        <f t="shared" ref="G5:G13" si="1">F5/D5</f>
        <v>1.64962058726493</v>
      </c>
      <c r="H5" s="189"/>
    </row>
    <row r="6" ht="31.5" customHeight="true" spans="1:8">
      <c r="A6" s="179" t="s">
        <v>1215</v>
      </c>
      <c r="B6" s="169">
        <v>1217100</v>
      </c>
      <c r="C6" s="178">
        <v>931600</v>
      </c>
      <c r="D6" s="178">
        <v>904575</v>
      </c>
      <c r="E6" s="187">
        <f t="shared" si="0"/>
        <v>0.970990768570202</v>
      </c>
      <c r="F6" s="169">
        <v>1496290</v>
      </c>
      <c r="G6" s="188">
        <f t="shared" si="1"/>
        <v>1.65413592018351</v>
      </c>
      <c r="H6" s="189"/>
    </row>
    <row r="7" ht="31.5" customHeight="true" spans="1:7">
      <c r="A7" s="179" t="s">
        <v>1216</v>
      </c>
      <c r="B7" s="169"/>
      <c r="C7" s="178"/>
      <c r="D7" s="178"/>
      <c r="E7" s="187"/>
      <c r="F7" s="169"/>
      <c r="G7" s="188"/>
    </row>
    <row r="8" ht="31.5" customHeight="true" spans="1:7">
      <c r="A8" s="180" t="s">
        <v>1217</v>
      </c>
      <c r="B8" s="181">
        <v>2900</v>
      </c>
      <c r="C8" s="182">
        <v>5000</v>
      </c>
      <c r="D8" s="182">
        <v>4725</v>
      </c>
      <c r="E8" s="81">
        <f t="shared" si="0"/>
        <v>0.945</v>
      </c>
      <c r="F8" s="169">
        <v>3710</v>
      </c>
      <c r="G8" s="188">
        <f t="shared" si="1"/>
        <v>0.785185185185185</v>
      </c>
    </row>
    <row r="9" ht="31.5" customHeight="true" spans="1:7">
      <c r="A9" s="183" t="s">
        <v>1218</v>
      </c>
      <c r="B9" s="184">
        <f t="shared" ref="B9:F9" si="2">B5</f>
        <v>1220000</v>
      </c>
      <c r="C9" s="184">
        <f t="shared" si="2"/>
        <v>936600</v>
      </c>
      <c r="D9" s="184">
        <f t="shared" si="2"/>
        <v>909300</v>
      </c>
      <c r="E9" s="190">
        <f t="shared" si="0"/>
        <v>0.97085201793722</v>
      </c>
      <c r="F9" s="169">
        <f t="shared" si="2"/>
        <v>1500000</v>
      </c>
      <c r="G9" s="188">
        <f t="shared" si="1"/>
        <v>1.64962058726493</v>
      </c>
    </row>
    <row r="10" ht="31.5" customHeight="true" spans="1:7">
      <c r="A10" s="76" t="s">
        <v>1219</v>
      </c>
      <c r="B10" s="169">
        <v>24700</v>
      </c>
      <c r="C10" s="178">
        <v>24490</v>
      </c>
      <c r="D10" s="178">
        <v>24490</v>
      </c>
      <c r="E10" s="187">
        <f t="shared" si="0"/>
        <v>1</v>
      </c>
      <c r="F10" s="169">
        <v>246000</v>
      </c>
      <c r="G10" s="188">
        <f t="shared" si="1"/>
        <v>10.0449162923642</v>
      </c>
    </row>
    <row r="11" ht="31.5" customHeight="true" spans="1:7">
      <c r="A11" s="76" t="s">
        <v>1220</v>
      </c>
      <c r="B11" s="169"/>
      <c r="C11" s="178">
        <v>1400</v>
      </c>
      <c r="D11" s="178">
        <v>1400</v>
      </c>
      <c r="E11" s="187">
        <f t="shared" si="0"/>
        <v>1</v>
      </c>
      <c r="F11" s="169">
        <v>506</v>
      </c>
      <c r="G11" s="188">
        <f t="shared" si="1"/>
        <v>0.361428571428571</v>
      </c>
    </row>
    <row r="12" ht="31.5" customHeight="true" spans="1:7">
      <c r="A12" s="76" t="s">
        <v>1221</v>
      </c>
      <c r="B12" s="169"/>
      <c r="C12" s="178">
        <v>1202000</v>
      </c>
      <c r="D12" s="178">
        <v>1202000</v>
      </c>
      <c r="E12" s="187">
        <f t="shared" si="0"/>
        <v>1</v>
      </c>
      <c r="F12" s="191"/>
      <c r="G12" s="188">
        <f t="shared" si="1"/>
        <v>0</v>
      </c>
    </row>
    <row r="13" ht="31.5" customHeight="true" spans="1:7">
      <c r="A13" s="76" t="s">
        <v>1222</v>
      </c>
      <c r="B13" s="169"/>
      <c r="C13" s="178">
        <v>125000</v>
      </c>
      <c r="D13" s="178">
        <v>125000</v>
      </c>
      <c r="E13" s="187"/>
      <c r="F13" s="187"/>
      <c r="G13" s="188">
        <f t="shared" si="1"/>
        <v>0</v>
      </c>
    </row>
    <row r="14" ht="31.5" customHeight="true" spans="1:7">
      <c r="A14" s="76" t="s">
        <v>1223</v>
      </c>
      <c r="B14" s="169"/>
      <c r="C14" s="178"/>
      <c r="D14" s="178"/>
      <c r="E14" s="187"/>
      <c r="F14" s="187"/>
      <c r="G14" s="188"/>
    </row>
    <row r="15" ht="31.5" customHeight="true" spans="1:7">
      <c r="A15" s="185" t="s">
        <v>1224</v>
      </c>
      <c r="B15" s="169">
        <f>B9+B10</f>
        <v>1244700</v>
      </c>
      <c r="C15" s="178">
        <f>SUM(C9:C14)</f>
        <v>2289490</v>
      </c>
      <c r="D15" s="178">
        <f>SUM(D9:D14)</f>
        <v>2262190</v>
      </c>
      <c r="E15" s="187">
        <f>D15/C15</f>
        <v>0.988075947044975</v>
      </c>
      <c r="F15" s="169">
        <f>F9+F10+F11</f>
        <v>1746506</v>
      </c>
      <c r="G15" s="188">
        <f>F15/D15</f>
        <v>0.772042136160093</v>
      </c>
    </row>
    <row r="16" spans="1:1">
      <c r="A16" s="77" t="s">
        <v>1225</v>
      </c>
    </row>
  </sheetData>
  <mergeCells count="4">
    <mergeCell ref="A1:G1"/>
    <mergeCell ref="B3:E3"/>
    <mergeCell ref="F3:G3"/>
    <mergeCell ref="A3:A4"/>
  </mergeCells>
  <printOptions horizontalCentered="true"/>
  <pageMargins left="0.59" right="0.59" top="0.79" bottom="0.79" header="0.59" footer="0.59"/>
  <pageSetup paperSize="9" scale="80" orientation="landscape" horizontalDpi="600" verticalDpi="600"/>
  <headerFooter alignWithMargins="0">
    <oddFooter>&amp;C第 &amp;P 页，共 &amp;N 页</oddFooter>
  </headerFooter>
  <rowBreaks count="1" manualBreakCount="1">
    <brk id="9" max="6"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G1"/>
    </sheetView>
  </sheetViews>
  <sheetFormatPr defaultColWidth="9" defaultRowHeight="16.5"/>
  <cols>
    <col min="1" max="1" width="41.6" style="28" customWidth="true"/>
    <col min="2" max="2" width="19.6416666666667" style="28" customWidth="true"/>
    <col min="3" max="4" width="17.375" style="28" customWidth="true"/>
    <col min="5" max="5" width="21.075" style="28" customWidth="true"/>
    <col min="6" max="6" width="19" style="77" customWidth="true"/>
    <col min="7" max="7" width="15.875" style="143" customWidth="true"/>
    <col min="8" max="8" width="9.75" style="28" customWidth="true"/>
    <col min="9" max="16384" width="9" style="28"/>
  </cols>
  <sheetData>
    <row r="1" s="25" customFormat="true" ht="48" customHeight="true" spans="1:7">
      <c r="A1" s="144" t="s">
        <v>1238</v>
      </c>
      <c r="B1" s="144"/>
      <c r="C1" s="144"/>
      <c r="D1" s="144"/>
      <c r="E1" s="144"/>
      <c r="F1" s="144"/>
      <c r="G1" s="144"/>
    </row>
    <row r="2" s="26" customFormat="true" ht="15.75" spans="7:7">
      <c r="G2" s="158" t="s">
        <v>38</v>
      </c>
    </row>
    <row r="3" s="26" customFormat="true" ht="33.75" customHeight="true" spans="1:7">
      <c r="A3" s="33" t="s">
        <v>39</v>
      </c>
      <c r="B3" s="41" t="s">
        <v>40</v>
      </c>
      <c r="C3" s="41"/>
      <c r="D3" s="41"/>
      <c r="E3" s="41"/>
      <c r="F3" s="159" t="s">
        <v>41</v>
      </c>
      <c r="G3" s="159"/>
    </row>
    <row r="4" s="27" customFormat="true" ht="33.75" customHeight="true" spans="1:7">
      <c r="A4" s="33"/>
      <c r="B4" s="33" t="s">
        <v>42</v>
      </c>
      <c r="C4" s="33" t="s">
        <v>43</v>
      </c>
      <c r="D4" s="33" t="s">
        <v>44</v>
      </c>
      <c r="E4" s="33" t="s">
        <v>45</v>
      </c>
      <c r="F4" s="33" t="s">
        <v>42</v>
      </c>
      <c r="G4" s="33" t="s">
        <v>47</v>
      </c>
    </row>
    <row r="5" s="141" customFormat="true" ht="39.95" customHeight="true" spans="1:9">
      <c r="A5" s="7" t="s">
        <v>1227</v>
      </c>
      <c r="B5" s="145">
        <f>SUM(B7:B10)</f>
        <v>1244700</v>
      </c>
      <c r="C5" s="145">
        <f>SUM(C7:C10)</f>
        <v>2043500</v>
      </c>
      <c r="D5" s="145">
        <f>SUM(D7:D10)</f>
        <v>1874819</v>
      </c>
      <c r="E5" s="160">
        <f t="shared" ref="E5:E10" si="0">D5/C5</f>
        <v>0.917454856863225</v>
      </c>
      <c r="F5" s="145">
        <f>SUM(F6:F10)</f>
        <v>1670006</v>
      </c>
      <c r="G5" s="160">
        <f t="shared" ref="G5:G10" si="1">F5/D5</f>
        <v>0.890755854298468</v>
      </c>
      <c r="H5" s="161"/>
      <c r="I5" s="170"/>
    </row>
    <row r="6" s="141" customFormat="true" ht="39.95" customHeight="true" spans="1:8">
      <c r="A6" s="55" t="s">
        <v>92</v>
      </c>
      <c r="B6" s="145"/>
      <c r="C6" s="145"/>
      <c r="D6" s="145"/>
      <c r="E6" s="160"/>
      <c r="F6" s="145"/>
      <c r="G6" s="160"/>
      <c r="H6" s="162"/>
    </row>
    <row r="7" s="141" customFormat="true" ht="39.95" customHeight="true" spans="1:8">
      <c r="A7" s="55" t="s">
        <v>96</v>
      </c>
      <c r="B7" s="145">
        <v>1136413</v>
      </c>
      <c r="C7" s="145">
        <v>960625</v>
      </c>
      <c r="D7" s="145">
        <v>791944</v>
      </c>
      <c r="E7" s="134">
        <f t="shared" si="0"/>
        <v>0.824404944697463</v>
      </c>
      <c r="F7" s="145">
        <v>1271443</v>
      </c>
      <c r="G7" s="134">
        <f t="shared" si="1"/>
        <v>1.60547084137262</v>
      </c>
      <c r="H7" s="162"/>
    </row>
    <row r="8" s="141" customFormat="true" ht="39.95" customHeight="true" spans="1:8">
      <c r="A8" s="55" t="s">
        <v>107</v>
      </c>
      <c r="B8" s="145"/>
      <c r="C8" s="145">
        <v>957008</v>
      </c>
      <c r="D8" s="145">
        <v>957008</v>
      </c>
      <c r="E8" s="134">
        <f t="shared" si="0"/>
        <v>1</v>
      </c>
      <c r="F8" s="145">
        <v>246000</v>
      </c>
      <c r="G8" s="134">
        <f t="shared" si="1"/>
        <v>0.257051142728169</v>
      </c>
      <c r="H8" s="162"/>
    </row>
    <row r="9" s="141" customFormat="true" ht="39.95" customHeight="true" spans="1:8">
      <c r="A9" s="55" t="s">
        <v>109</v>
      </c>
      <c r="B9" s="145">
        <v>108287</v>
      </c>
      <c r="C9" s="145">
        <v>124805</v>
      </c>
      <c r="D9" s="145">
        <v>124805</v>
      </c>
      <c r="E9" s="134">
        <f t="shared" si="0"/>
        <v>1</v>
      </c>
      <c r="F9" s="145">
        <v>152563</v>
      </c>
      <c r="G9" s="134">
        <f t="shared" si="1"/>
        <v>1.22241096109932</v>
      </c>
      <c r="H9" s="162"/>
    </row>
    <row r="10" s="141" customFormat="true" ht="39.95" customHeight="true" spans="1:8">
      <c r="A10" s="55" t="s">
        <v>110</v>
      </c>
      <c r="B10" s="145"/>
      <c r="C10" s="145">
        <v>1062</v>
      </c>
      <c r="D10" s="145">
        <v>1062</v>
      </c>
      <c r="E10" s="134">
        <f t="shared" si="0"/>
        <v>1</v>
      </c>
      <c r="F10" s="145"/>
      <c r="G10" s="134">
        <f t="shared" si="1"/>
        <v>0</v>
      </c>
      <c r="H10" s="162"/>
    </row>
    <row r="11" s="141" customFormat="true" ht="39.95" customHeight="true" spans="1:8">
      <c r="A11" s="146" t="s">
        <v>1228</v>
      </c>
      <c r="B11" s="147"/>
      <c r="C11" s="147"/>
      <c r="D11" s="147"/>
      <c r="E11" s="163"/>
      <c r="F11" s="147"/>
      <c r="G11" s="163"/>
      <c r="H11" s="162"/>
    </row>
    <row r="12" s="141" customFormat="true" ht="39.95" customHeight="true" spans="1:8">
      <c r="A12" s="148" t="s">
        <v>1227</v>
      </c>
      <c r="B12" s="149">
        <f t="shared" ref="B12:F12" si="2">B5</f>
        <v>1244700</v>
      </c>
      <c r="C12" s="149">
        <f t="shared" si="2"/>
        <v>2043500</v>
      </c>
      <c r="D12" s="149">
        <f t="shared" si="2"/>
        <v>1874819</v>
      </c>
      <c r="E12" s="164">
        <f t="shared" ref="E12:E20" si="3">D12/C12</f>
        <v>0.917454856863225</v>
      </c>
      <c r="F12" s="149">
        <f t="shared" si="2"/>
        <v>1670006</v>
      </c>
      <c r="G12" s="164">
        <f t="shared" ref="G12:G14" si="4">F12/D12</f>
        <v>0.890755854298468</v>
      </c>
      <c r="H12" s="162"/>
    </row>
    <row r="13" s="141" customFormat="true" ht="39.95" customHeight="true" spans="1:8">
      <c r="A13" s="150" t="s">
        <v>1229</v>
      </c>
      <c r="B13" s="151"/>
      <c r="C13" s="151"/>
      <c r="D13" s="151">
        <v>125000</v>
      </c>
      <c r="E13" s="165"/>
      <c r="F13" s="151">
        <v>52500</v>
      </c>
      <c r="G13" s="165">
        <f t="shared" si="4"/>
        <v>0.42</v>
      </c>
      <c r="H13" s="162"/>
    </row>
    <row r="14" s="141" customFormat="true" ht="39.95" customHeight="true" spans="1:8">
      <c r="A14" s="152" t="s">
        <v>1230</v>
      </c>
      <c r="B14" s="153"/>
      <c r="C14" s="153"/>
      <c r="D14" s="153">
        <v>6000</v>
      </c>
      <c r="E14" s="163"/>
      <c r="F14" s="153"/>
      <c r="G14" s="163">
        <f t="shared" si="4"/>
        <v>0</v>
      </c>
      <c r="H14" s="162"/>
    </row>
    <row r="15" s="141" customFormat="true" ht="39.95" customHeight="true" spans="1:8">
      <c r="A15" s="152" t="s">
        <v>1239</v>
      </c>
      <c r="B15" s="153"/>
      <c r="C15" s="153"/>
      <c r="D15" s="153"/>
      <c r="E15" s="163"/>
      <c r="F15" s="153">
        <v>24000</v>
      </c>
      <c r="G15" s="163"/>
      <c r="H15" s="162"/>
    </row>
    <row r="16" s="142" customFormat="true" ht="39.95" customHeight="true" spans="1:8">
      <c r="A16" s="154" t="s">
        <v>1232</v>
      </c>
      <c r="B16" s="155">
        <f>B12+B13+B14</f>
        <v>1244700</v>
      </c>
      <c r="C16" s="155">
        <f>C12+C13+C14</f>
        <v>2043500</v>
      </c>
      <c r="D16" s="155">
        <f>D12+D13+D14</f>
        <v>2005819</v>
      </c>
      <c r="E16" s="166">
        <f t="shared" si="3"/>
        <v>0.981560557866406</v>
      </c>
      <c r="F16" s="155">
        <f>F12+F13+F15</f>
        <v>1746506</v>
      </c>
      <c r="G16" s="166">
        <f t="shared" ref="G16:G20" si="5">F16/D16</f>
        <v>0.870719641203917</v>
      </c>
      <c r="H16" s="167"/>
    </row>
    <row r="17" s="141" customFormat="true" ht="39.95" customHeight="true" spans="1:8">
      <c r="A17" s="156" t="s">
        <v>1233</v>
      </c>
      <c r="B17" s="157">
        <f>'[1]11全区基金收入'!B15</f>
        <v>1244700</v>
      </c>
      <c r="C17" s="157">
        <f>'[1]11全区基金收入'!C15</f>
        <v>2289490</v>
      </c>
      <c r="D17" s="157">
        <f>'[1]11全区基金收入'!D15</f>
        <v>2265781</v>
      </c>
      <c r="E17" s="168">
        <f t="shared" si="3"/>
        <v>0.989644418625982</v>
      </c>
      <c r="F17" s="169">
        <v>1746506</v>
      </c>
      <c r="G17" s="168">
        <f t="shared" si="5"/>
        <v>0.770818538949704</v>
      </c>
      <c r="H17" s="162"/>
    </row>
    <row r="18" s="141" customFormat="true" ht="39.95" customHeight="true" spans="1:8">
      <c r="A18" s="55" t="s">
        <v>1234</v>
      </c>
      <c r="B18" s="145">
        <f t="shared" ref="B18:F18" si="6">B16</f>
        <v>1244700</v>
      </c>
      <c r="C18" s="145">
        <f t="shared" si="6"/>
        <v>2043500</v>
      </c>
      <c r="D18" s="145">
        <f t="shared" si="6"/>
        <v>2005819</v>
      </c>
      <c r="E18" s="165">
        <f t="shared" si="3"/>
        <v>0.981560557866406</v>
      </c>
      <c r="F18" s="145">
        <f t="shared" si="6"/>
        <v>1746506</v>
      </c>
      <c r="G18" s="165">
        <f t="shared" si="5"/>
        <v>0.870719641203917</v>
      </c>
      <c r="H18" s="162"/>
    </row>
    <row r="19" s="141" customFormat="true" ht="39.95" customHeight="true" spans="1:8">
      <c r="A19" s="7" t="s">
        <v>1235</v>
      </c>
      <c r="B19" s="145" t="s">
        <v>935</v>
      </c>
      <c r="C19" s="145">
        <f>C17-C18</f>
        <v>245990</v>
      </c>
      <c r="D19" s="145">
        <f>D17-D18</f>
        <v>259962</v>
      </c>
      <c r="E19" s="165">
        <f t="shared" si="3"/>
        <v>1.05679905687223</v>
      </c>
      <c r="F19" s="145"/>
      <c r="G19" s="165">
        <f t="shared" si="5"/>
        <v>0</v>
      </c>
      <c r="H19" s="162"/>
    </row>
    <row r="20" s="141" customFormat="true" ht="39.95" customHeight="true" spans="1:8">
      <c r="A20" s="55" t="s">
        <v>1236</v>
      </c>
      <c r="B20" s="145" t="s">
        <v>935</v>
      </c>
      <c r="C20" s="145">
        <v>245990</v>
      </c>
      <c r="D20" s="145">
        <v>259962</v>
      </c>
      <c r="E20" s="165">
        <f t="shared" si="3"/>
        <v>1.05679905687223</v>
      </c>
      <c r="F20" s="145"/>
      <c r="G20" s="165">
        <f t="shared" si="5"/>
        <v>0</v>
      </c>
      <c r="H20" s="162"/>
    </row>
    <row r="21" s="28" customFormat="true" spans="1:1">
      <c r="A21" s="77" t="s">
        <v>1225</v>
      </c>
    </row>
    <row r="22" s="28" customFormat="true" spans="6:7">
      <c r="F22" s="77"/>
      <c r="G22" s="143"/>
    </row>
    <row r="23" s="28" customFormat="true" spans="6:7">
      <c r="F23" s="77"/>
      <c r="G23" s="143"/>
    </row>
    <row r="24" s="28" customFormat="true" spans="6:7">
      <c r="F24" s="77"/>
      <c r="G24" s="143"/>
    </row>
    <row r="25" s="28" customFormat="true" spans="6:7">
      <c r="F25" s="77"/>
      <c r="G25" s="143"/>
    </row>
    <row r="26" s="28" customFormat="true" spans="6:7">
      <c r="F26" s="77"/>
      <c r="G26" s="143"/>
    </row>
    <row r="27" s="28" customFormat="true" spans="6:7">
      <c r="F27" s="77"/>
      <c r="G27" s="143"/>
    </row>
  </sheetData>
  <mergeCells count="4">
    <mergeCell ref="A1:G1"/>
    <mergeCell ref="B3:E3"/>
    <mergeCell ref="F3:G3"/>
    <mergeCell ref="A3:A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showGridLines="0" view="pageBreakPreview" zoomScale="55" zoomScaleNormal="50" zoomScaleSheetLayoutView="55" workbookViewId="0">
      <selection activeCell="AB4" sqref="AB4"/>
    </sheetView>
  </sheetViews>
  <sheetFormatPr defaultColWidth="9" defaultRowHeight="15.75"/>
  <cols>
    <col min="1" max="5" width="9" style="14"/>
    <col min="6" max="6" width="26.375" style="14"/>
    <col min="7" max="16384" width="9" style="14"/>
  </cols>
  <sheetData>
    <row r="1" spans="10:11">
      <c r="J1" s="18"/>
      <c r="K1" s="18"/>
    </row>
    <row r="2" ht="71.25" customHeight="true" spans="1:11">
      <c r="A2" s="15"/>
      <c r="B2" s="15"/>
      <c r="C2" s="15"/>
      <c r="D2" s="16"/>
      <c r="E2" s="16"/>
      <c r="J2" s="19"/>
      <c r="K2" s="19"/>
    </row>
    <row r="3" ht="71.25" customHeight="true" spans="1:11">
      <c r="A3" s="15"/>
      <c r="B3" s="15"/>
      <c r="C3" s="15"/>
      <c r="D3" s="16"/>
      <c r="E3" s="16"/>
      <c r="J3" s="19"/>
      <c r="K3" s="19"/>
    </row>
    <row r="4" ht="92" customHeight="true" spans="1:11">
      <c r="A4" s="84" t="s">
        <v>0</v>
      </c>
      <c r="B4" s="84"/>
      <c r="C4" s="84"/>
      <c r="D4" s="84"/>
      <c r="E4" s="84"/>
      <c r="F4" s="84"/>
      <c r="G4" s="84"/>
      <c r="H4" s="84"/>
      <c r="I4" s="84"/>
      <c r="J4" s="84"/>
      <c r="K4" s="84"/>
    </row>
    <row r="6" ht="14.25" customHeight="true" spans="5:7">
      <c r="E6" s="192"/>
      <c r="F6" s="192"/>
      <c r="G6" s="192"/>
    </row>
    <row r="7" ht="14.25" customHeight="true" spans="5:7">
      <c r="E7" s="192"/>
      <c r="F7" s="192"/>
      <c r="G7" s="192"/>
    </row>
    <row r="8" ht="14.25" customHeight="true" spans="5:7">
      <c r="E8" s="192"/>
      <c r="F8" s="192"/>
      <c r="G8" s="192"/>
    </row>
    <row r="9" ht="6" customHeight="true" spans="1:11">
      <c r="A9" s="86"/>
      <c r="B9" s="86"/>
      <c r="C9" s="86"/>
      <c r="D9" s="86"/>
      <c r="E9" s="86"/>
      <c r="F9" s="86"/>
      <c r="G9" s="86"/>
      <c r="H9" s="86"/>
      <c r="I9" s="86"/>
      <c r="J9" s="86"/>
      <c r="K9" s="86"/>
    </row>
    <row r="10" hidden="true" spans="1:11">
      <c r="A10" s="86"/>
      <c r="B10" s="86"/>
      <c r="C10" s="86"/>
      <c r="D10" s="86"/>
      <c r="E10" s="86"/>
      <c r="F10" s="86"/>
      <c r="G10" s="86"/>
      <c r="H10" s="86"/>
      <c r="I10" s="86"/>
      <c r="J10" s="86"/>
      <c r="K10" s="86"/>
    </row>
    <row r="11" hidden="true" spans="1:11">
      <c r="A11" s="86"/>
      <c r="B11" s="86"/>
      <c r="C11" s="86"/>
      <c r="D11" s="86"/>
      <c r="E11" s="86"/>
      <c r="F11" s="86"/>
      <c r="G11" s="86"/>
      <c r="H11" s="86"/>
      <c r="I11" s="86"/>
      <c r="J11" s="86"/>
      <c r="K11" s="86"/>
    </row>
    <row r="12" hidden="true" spans="1:11">
      <c r="A12" s="86"/>
      <c r="B12" s="86"/>
      <c r="C12" s="86"/>
      <c r="D12" s="86"/>
      <c r="E12" s="86"/>
      <c r="F12" s="86"/>
      <c r="G12" s="86"/>
      <c r="H12" s="86"/>
      <c r="I12" s="86"/>
      <c r="J12" s="86"/>
      <c r="K12" s="86"/>
    </row>
    <row r="13" spans="1:11">
      <c r="A13" s="86"/>
      <c r="B13" s="86"/>
      <c r="C13" s="86"/>
      <c r="D13" s="86"/>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22" ht="101.25" customHeight="true"/>
    <row r="23" ht="11.25" customHeight="true"/>
  </sheetData>
  <mergeCells count="6">
    <mergeCell ref="J1:K1"/>
    <mergeCell ref="A2:C2"/>
    <mergeCell ref="J2:K2"/>
    <mergeCell ref="A4:K4"/>
    <mergeCell ref="E6:G8"/>
    <mergeCell ref="A9:K17"/>
  </mergeCells>
  <printOptions horizontalCentered="true" verticalCentered="true"/>
  <pageMargins left="0.59" right="0.59" top="0.79" bottom="0.79" header="0.59" footer="0.24"/>
  <pageSetup paperSize="9" scale="72" orientation="landscape"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5"/>
  <sheetViews>
    <sheetView workbookViewId="0">
      <selection activeCell="L5" sqref="L5"/>
    </sheetView>
  </sheetViews>
  <sheetFormatPr defaultColWidth="9" defaultRowHeight="15.75" outlineLevelCol="2"/>
  <cols>
    <col min="1" max="1" width="55.875" style="135" customWidth="true"/>
    <col min="2" max="2" width="18.875" style="136" customWidth="true"/>
    <col min="3" max="3" width="11.5" style="135" customWidth="true"/>
    <col min="4" max="240" width="9" style="135"/>
  </cols>
  <sheetData>
    <row r="1" s="135" customFormat="true" ht="60" customHeight="true" spans="1:3">
      <c r="A1" s="92" t="s">
        <v>1240</v>
      </c>
      <c r="B1" s="92"/>
      <c r="C1" s="92"/>
    </row>
    <row r="2" s="135" customFormat="true" spans="1:3">
      <c r="A2" s="31"/>
      <c r="B2" s="136"/>
      <c r="C2" s="135" t="s">
        <v>38</v>
      </c>
    </row>
    <row r="3" s="135" customFormat="true" ht="37.5" customHeight="true" spans="1:3">
      <c r="A3" s="33" t="s">
        <v>39</v>
      </c>
      <c r="B3" s="137" t="s">
        <v>1241</v>
      </c>
      <c r="C3" s="137" t="s">
        <v>1242</v>
      </c>
    </row>
    <row r="4" s="135" customFormat="true" spans="1:3">
      <c r="A4" s="7" t="s">
        <v>1243</v>
      </c>
      <c r="B4" s="138">
        <v>1874819</v>
      </c>
      <c r="C4" s="138">
        <f>C5+C22+C29+C35</f>
        <v>1670006</v>
      </c>
    </row>
    <row r="5" s="135" customFormat="true" spans="1:3">
      <c r="A5" s="139" t="s">
        <v>376</v>
      </c>
      <c r="B5" s="138">
        <v>791944</v>
      </c>
      <c r="C5" s="138">
        <v>1271443</v>
      </c>
    </row>
    <row r="6" s="135" customFormat="true" ht="16.5" spans="1:3">
      <c r="A6" s="95" t="s">
        <v>1244</v>
      </c>
      <c r="B6" s="138">
        <v>784167</v>
      </c>
      <c r="C6" s="138">
        <v>1255235</v>
      </c>
    </row>
    <row r="7" s="135" customFormat="true" spans="1:3">
      <c r="A7" s="140" t="s">
        <v>1245</v>
      </c>
      <c r="B7" s="138">
        <v>123428</v>
      </c>
      <c r="C7" s="138">
        <v>127757</v>
      </c>
    </row>
    <row r="8" s="135" customFormat="true" spans="1:3">
      <c r="A8" s="140" t="s">
        <v>1246</v>
      </c>
      <c r="B8" s="138"/>
      <c r="C8" s="138">
        <v>5838</v>
      </c>
    </row>
    <row r="9" s="135" customFormat="true" spans="1:3">
      <c r="A9" s="140" t="s">
        <v>1247</v>
      </c>
      <c r="B9" s="138">
        <v>35162</v>
      </c>
      <c r="C9" s="138">
        <v>313129</v>
      </c>
    </row>
    <row r="10" s="135" customFormat="true" spans="1:3">
      <c r="A10" s="140" t="s">
        <v>1248</v>
      </c>
      <c r="B10" s="138">
        <v>4000</v>
      </c>
      <c r="C10" s="138">
        <v>52191</v>
      </c>
    </row>
    <row r="11" s="135" customFormat="true" spans="1:3">
      <c r="A11" s="140" t="s">
        <v>1249</v>
      </c>
      <c r="B11" s="140"/>
      <c r="C11" s="140">
        <v>9659</v>
      </c>
    </row>
    <row r="12" s="135" customFormat="true" spans="1:3">
      <c r="A12" s="140" t="s">
        <v>1250</v>
      </c>
      <c r="B12" s="140"/>
      <c r="C12" s="140">
        <v>1459</v>
      </c>
    </row>
    <row r="13" s="135" customFormat="true" spans="1:3">
      <c r="A13" s="140" t="s">
        <v>1251</v>
      </c>
      <c r="B13" s="140"/>
      <c r="C13" s="140">
        <v>16500</v>
      </c>
    </row>
    <row r="14" s="135" customFormat="true" ht="16.5" spans="1:3">
      <c r="A14" s="95" t="s">
        <v>1252</v>
      </c>
      <c r="B14" s="138">
        <v>621577</v>
      </c>
      <c r="C14" s="138">
        <v>715911</v>
      </c>
    </row>
    <row r="15" s="135" customFormat="true" spans="1:3">
      <c r="A15" s="140" t="s">
        <v>1253</v>
      </c>
      <c r="B15" s="140"/>
      <c r="C15" s="140">
        <v>506</v>
      </c>
    </row>
    <row r="16" s="135" customFormat="true" spans="1:3">
      <c r="A16" s="140" t="s">
        <v>1254</v>
      </c>
      <c r="B16" s="140"/>
      <c r="C16" s="140">
        <v>12285</v>
      </c>
    </row>
    <row r="17" s="135" customFormat="true" spans="1:3">
      <c r="A17" s="140" t="s">
        <v>1255</v>
      </c>
      <c r="B17" s="140"/>
      <c r="C17" s="140">
        <v>12500</v>
      </c>
    </row>
    <row r="18" s="135" customFormat="true" spans="1:3">
      <c r="A18" s="140" t="s">
        <v>1256</v>
      </c>
      <c r="B18" s="138">
        <v>3252</v>
      </c>
      <c r="C18" s="138"/>
    </row>
    <row r="19" s="135" customFormat="true" spans="1:3">
      <c r="A19" s="139" t="s">
        <v>1257</v>
      </c>
      <c r="B19" s="138">
        <v>3252</v>
      </c>
      <c r="C19" s="138"/>
    </row>
    <row r="20" s="135" customFormat="true" ht="16.5" spans="1:3">
      <c r="A20" s="95" t="s">
        <v>1258</v>
      </c>
      <c r="B20" s="138">
        <v>4525</v>
      </c>
      <c r="C20" s="138">
        <v>3708</v>
      </c>
    </row>
    <row r="21" s="135" customFormat="true" spans="1:3">
      <c r="A21" s="140" t="s">
        <v>1259</v>
      </c>
      <c r="B21" s="138">
        <v>4525</v>
      </c>
      <c r="C21" s="138">
        <v>3708</v>
      </c>
    </row>
    <row r="22" s="135" customFormat="true" spans="1:3">
      <c r="A22" s="140" t="s">
        <v>485</v>
      </c>
      <c r="B22" s="138">
        <v>957008</v>
      </c>
      <c r="C22" s="138">
        <v>246000</v>
      </c>
    </row>
    <row r="23" s="135" customFormat="true" spans="1:3">
      <c r="A23" s="140" t="s">
        <v>1260</v>
      </c>
      <c r="B23" s="138">
        <v>956265</v>
      </c>
      <c r="C23" s="138">
        <v>246000</v>
      </c>
    </row>
    <row r="24" s="135" customFormat="true" spans="1:3">
      <c r="A24" s="140" t="s">
        <v>1261</v>
      </c>
      <c r="B24" s="138">
        <v>956265</v>
      </c>
      <c r="C24" s="138">
        <v>246000</v>
      </c>
    </row>
    <row r="25" s="135" customFormat="true" spans="1:3">
      <c r="A25" s="140" t="s">
        <v>1262</v>
      </c>
      <c r="B25" s="138">
        <v>743</v>
      </c>
      <c r="C25" s="138"/>
    </row>
    <row r="26" s="135" customFormat="true" spans="1:3">
      <c r="A26" s="140" t="s">
        <v>1263</v>
      </c>
      <c r="B26" s="138">
        <v>381</v>
      </c>
      <c r="C26" s="138"/>
    </row>
    <row r="27" s="135" customFormat="true" spans="1:3">
      <c r="A27" s="140" t="s">
        <v>1264</v>
      </c>
      <c r="B27" s="138">
        <v>332</v>
      </c>
      <c r="C27" s="138"/>
    </row>
    <row r="28" s="135" customFormat="true" spans="1:3">
      <c r="A28" s="140" t="s">
        <v>1265</v>
      </c>
      <c r="B28" s="138">
        <v>30</v>
      </c>
      <c r="C28" s="138"/>
    </row>
    <row r="29" s="135" customFormat="true" spans="1:3">
      <c r="A29" s="140" t="s">
        <v>488</v>
      </c>
      <c r="B29" s="138">
        <v>124805</v>
      </c>
      <c r="C29" s="138">
        <v>152563</v>
      </c>
    </row>
    <row r="30" s="135" customFormat="true" spans="1:3">
      <c r="A30" s="140" t="s">
        <v>1266</v>
      </c>
      <c r="B30" s="138">
        <v>124805</v>
      </c>
      <c r="C30" s="138">
        <v>152563</v>
      </c>
    </row>
    <row r="31" s="135" customFormat="true" spans="1:3">
      <c r="A31" s="140" t="s">
        <v>1267</v>
      </c>
      <c r="B31" s="138">
        <v>17761</v>
      </c>
      <c r="C31" s="138">
        <v>17936</v>
      </c>
    </row>
    <row r="32" s="135" customFormat="true" spans="1:3">
      <c r="A32" s="140" t="s">
        <v>1268</v>
      </c>
      <c r="B32" s="138">
        <v>17524</v>
      </c>
      <c r="C32" s="138">
        <v>17524</v>
      </c>
    </row>
    <row r="33" s="135" customFormat="true" spans="1:3">
      <c r="A33" s="140" t="s">
        <v>1269</v>
      </c>
      <c r="B33" s="138">
        <v>1820</v>
      </c>
      <c r="C33" s="138">
        <v>1820</v>
      </c>
    </row>
    <row r="34" s="135" customFormat="true" spans="1:3">
      <c r="A34" s="140" t="s">
        <v>1270</v>
      </c>
      <c r="B34" s="138">
        <v>87700</v>
      </c>
      <c r="C34" s="138">
        <v>115283</v>
      </c>
    </row>
    <row r="35" s="135" customFormat="true" spans="1:3">
      <c r="A35" s="140" t="s">
        <v>491</v>
      </c>
      <c r="B35" s="138">
        <v>1062</v>
      </c>
      <c r="C35" s="138"/>
    </row>
    <row r="36" s="135" customFormat="true" spans="1:3">
      <c r="A36" s="140" t="s">
        <v>1271</v>
      </c>
      <c r="B36" s="138">
        <v>1062</v>
      </c>
      <c r="C36" s="138"/>
    </row>
    <row r="37" s="135" customFormat="true" spans="1:3">
      <c r="A37" s="140" t="s">
        <v>1272</v>
      </c>
      <c r="B37" s="138">
        <v>100</v>
      </c>
      <c r="C37" s="138"/>
    </row>
    <row r="38" s="135" customFormat="true" spans="1:3">
      <c r="A38" s="140" t="s">
        <v>1273</v>
      </c>
      <c r="B38" s="138">
        <v>962</v>
      </c>
      <c r="C38" s="138"/>
    </row>
    <row r="39" s="135" customFormat="true" spans="2:2">
      <c r="B39" s="136"/>
    </row>
    <row r="40" s="135" customFormat="true" spans="2:2">
      <c r="B40" s="136"/>
    </row>
    <row r="41" s="135" customFormat="true" spans="2:2">
      <c r="B41" s="136"/>
    </row>
    <row r="42" s="135" customFormat="true" spans="2:2">
      <c r="B42" s="136"/>
    </row>
    <row r="43" s="135" customFormat="true" spans="2:2">
      <c r="B43" s="136"/>
    </row>
    <row r="44" s="135" customFormat="true" spans="2:2">
      <c r="B44" s="136"/>
    </row>
    <row r="45" s="135" customFormat="true" spans="2:2">
      <c r="B45" s="136"/>
    </row>
    <row r="46" s="135" customFormat="true" spans="2:2">
      <c r="B46" s="136"/>
    </row>
    <row r="47" s="135" customFormat="true" spans="2:2">
      <c r="B47" s="136"/>
    </row>
    <row r="48" s="135" customFormat="true" spans="2:2">
      <c r="B48" s="136"/>
    </row>
    <row r="49" s="135" customFormat="true" spans="2:2">
      <c r="B49" s="136"/>
    </row>
    <row r="50" s="135" customFormat="true" spans="2:2">
      <c r="B50" s="136"/>
    </row>
    <row r="51" s="135" customFormat="true" spans="2:2">
      <c r="B51" s="136"/>
    </row>
    <row r="52" s="135" customFormat="true" spans="2:2">
      <c r="B52" s="136"/>
    </row>
    <row r="53" s="135" customFormat="true" spans="2:2">
      <c r="B53" s="136"/>
    </row>
    <row r="54" s="135" customFormat="true" spans="2:2">
      <c r="B54" s="136"/>
    </row>
    <row r="55" s="135" customFormat="true" spans="2:2">
      <c r="B55" s="136"/>
    </row>
    <row r="56" s="135" customFormat="true" spans="2:2">
      <c r="B56" s="136"/>
    </row>
    <row r="57" s="135" customFormat="true" spans="2:2">
      <c r="B57" s="136"/>
    </row>
    <row r="58" s="135" customFormat="true" spans="2:2">
      <c r="B58" s="136"/>
    </row>
    <row r="59" s="135" customFormat="true" spans="2:2">
      <c r="B59" s="136"/>
    </row>
    <row r="60" s="135" customFormat="true" spans="2:2">
      <c r="B60" s="136"/>
    </row>
    <row r="61" s="135" customFormat="true" spans="2:2">
      <c r="B61" s="136"/>
    </row>
    <row r="62" s="135" customFormat="true" spans="2:2">
      <c r="B62" s="136"/>
    </row>
    <row r="63" s="135" customFormat="true" spans="2:2">
      <c r="B63" s="136"/>
    </row>
    <row r="64" s="135" customFormat="true" spans="2:2">
      <c r="B64" s="136"/>
    </row>
    <row r="65" s="135" customFormat="true" spans="2:2">
      <c r="B65" s="136"/>
    </row>
    <row r="66" s="135" customFormat="true" spans="2:2">
      <c r="B66" s="136"/>
    </row>
    <row r="67" s="135" customFormat="true" spans="2:2">
      <c r="B67" s="136"/>
    </row>
    <row r="68" s="135" customFormat="true" spans="2:2">
      <c r="B68" s="136"/>
    </row>
    <row r="69" s="135" customFormat="true" spans="2:2">
      <c r="B69" s="136"/>
    </row>
    <row r="70" s="135" customFormat="true" spans="2:2">
      <c r="B70" s="136"/>
    </row>
    <row r="71" s="135" customFormat="true" spans="2:2">
      <c r="B71" s="136"/>
    </row>
    <row r="72" s="135" customFormat="true" spans="2:2">
      <c r="B72" s="136"/>
    </row>
    <row r="73" s="135" customFormat="true" spans="2:2">
      <c r="B73" s="136"/>
    </row>
    <row r="74" s="135" customFormat="true" spans="2:2">
      <c r="B74" s="136"/>
    </row>
    <row r="75" s="135" customFormat="true" spans="2:2">
      <c r="B75" s="136"/>
    </row>
    <row r="76" s="135" customFormat="true" spans="2:2">
      <c r="B76" s="136"/>
    </row>
    <row r="77" s="135" customFormat="true" spans="2:2">
      <c r="B77" s="136"/>
    </row>
    <row r="78" s="135" customFormat="true" spans="2:2">
      <c r="B78" s="136"/>
    </row>
    <row r="79" s="135" customFormat="true" spans="2:2">
      <c r="B79" s="136"/>
    </row>
    <row r="80" s="135" customFormat="true" spans="2:2">
      <c r="B80" s="136"/>
    </row>
    <row r="81" s="135" customFormat="true" spans="2:2">
      <c r="B81" s="136"/>
    </row>
    <row r="82" s="135" customFormat="true" spans="2:2">
      <c r="B82" s="136"/>
    </row>
    <row r="83" s="135" customFormat="true" spans="2:2">
      <c r="B83" s="136"/>
    </row>
    <row r="84" s="135" customFormat="true" spans="2:2">
      <c r="B84" s="136"/>
    </row>
    <row r="85" s="135" customFormat="true" spans="2:2">
      <c r="B85" s="136"/>
    </row>
    <row r="86" s="135" customFormat="true" spans="2:2">
      <c r="B86" s="136"/>
    </row>
    <row r="87" s="135" customFormat="true" spans="2:2">
      <c r="B87" s="136"/>
    </row>
    <row r="88" s="135" customFormat="true" spans="2:2">
      <c r="B88" s="136"/>
    </row>
    <row r="89" s="135" customFormat="true" spans="2:2">
      <c r="B89" s="136"/>
    </row>
    <row r="90" s="135" customFormat="true" spans="2:2">
      <c r="B90" s="136"/>
    </row>
    <row r="91" s="135" customFormat="true" spans="2:2">
      <c r="B91" s="136"/>
    </row>
    <row r="92" s="135" customFormat="true" spans="2:2">
      <c r="B92" s="136"/>
    </row>
    <row r="93" s="135" customFormat="true" spans="2:2">
      <c r="B93" s="136"/>
    </row>
    <row r="94" s="135" customFormat="true" spans="2:2">
      <c r="B94" s="136"/>
    </row>
    <row r="95" s="135" customFormat="true" spans="2:2">
      <c r="B95" s="136"/>
    </row>
    <row r="96" s="135" customFormat="true" spans="2:2">
      <c r="B96" s="136"/>
    </row>
    <row r="97" s="135" customFormat="true" spans="2:2">
      <c r="B97" s="136"/>
    </row>
    <row r="98" s="135" customFormat="true" spans="2:2">
      <c r="B98" s="136"/>
    </row>
    <row r="99" s="135" customFormat="true" spans="2:2">
      <c r="B99" s="136"/>
    </row>
    <row r="100" s="135" customFormat="true" spans="2:2">
      <c r="B100" s="136"/>
    </row>
    <row r="101" s="135" customFormat="true" spans="2:2">
      <c r="B101" s="136"/>
    </row>
    <row r="102" s="135" customFormat="true" spans="2:2">
      <c r="B102" s="136"/>
    </row>
    <row r="103" s="135" customFormat="true" spans="2:2">
      <c r="B103" s="136"/>
    </row>
    <row r="104" s="135" customFormat="true" spans="2:2">
      <c r="B104" s="136"/>
    </row>
    <row r="105" s="135" customFormat="true" spans="2:2">
      <c r="B105" s="136"/>
    </row>
    <row r="106" s="135" customFormat="true" spans="2:2">
      <c r="B106" s="136"/>
    </row>
    <row r="107" s="135" customFormat="true" spans="2:2">
      <c r="B107" s="136"/>
    </row>
    <row r="108" s="135" customFormat="true" spans="2:2">
      <c r="B108" s="136"/>
    </row>
    <row r="109" s="135" customFormat="true" spans="2:2">
      <c r="B109" s="136"/>
    </row>
    <row r="110" s="135" customFormat="true" spans="2:2">
      <c r="B110" s="136"/>
    </row>
    <row r="111" s="135" customFormat="true" spans="2:2">
      <c r="B111" s="136"/>
    </row>
    <row r="112" s="135" customFormat="true" spans="2:2">
      <c r="B112" s="136"/>
    </row>
    <row r="113" s="135" customFormat="true" spans="2:2">
      <c r="B113" s="136"/>
    </row>
    <row r="114" s="135" customFormat="true" spans="2:2">
      <c r="B114" s="136"/>
    </row>
    <row r="115" s="135" customFormat="true" spans="2:2">
      <c r="B115" s="136"/>
    </row>
    <row r="116" s="135" customFormat="true" spans="2:2">
      <c r="B116" s="136"/>
    </row>
    <row r="117" s="135" customFormat="true" spans="2:2">
      <c r="B117" s="136"/>
    </row>
    <row r="118" s="135" customFormat="true" spans="2:2">
      <c r="B118" s="136"/>
    </row>
    <row r="119" s="135" customFormat="true" spans="2:2">
      <c r="B119" s="136"/>
    </row>
    <row r="120" s="135" customFormat="true" spans="2:2">
      <c r="B120" s="136"/>
    </row>
    <row r="121" s="135" customFormat="true" spans="2:2">
      <c r="B121" s="136"/>
    </row>
    <row r="122" s="135" customFormat="true" spans="2:2">
      <c r="B122" s="136"/>
    </row>
    <row r="123" s="135" customFormat="true" spans="2:2">
      <c r="B123" s="136"/>
    </row>
    <row r="124" s="135" customFormat="true" spans="2:2">
      <c r="B124" s="136"/>
    </row>
    <row r="125" s="135" customFormat="true"/>
    <row r="126" s="135" customFormat="true"/>
    <row r="127" s="135" customFormat="true"/>
    <row r="128" s="135" customFormat="true"/>
    <row r="129" s="135" customFormat="true"/>
    <row r="130" s="135" customFormat="true"/>
    <row r="131" s="135" customFormat="true"/>
    <row r="132" s="135" customFormat="true"/>
    <row r="133" s="135" customFormat="true"/>
    <row r="134" s="135" customFormat="true"/>
    <row r="135" s="135" customFormat="true"/>
    <row r="136" s="135" customFormat="true"/>
    <row r="137" s="135" customFormat="true"/>
    <row r="138" s="135" customFormat="true"/>
    <row r="139" s="135" customFormat="true"/>
    <row r="140" s="135" customFormat="true"/>
    <row r="141" s="135" customFormat="true"/>
    <row r="142" s="135" customFormat="true"/>
    <row r="143" s="135" customFormat="true"/>
    <row r="144" s="135" customFormat="true"/>
    <row r="145" s="135" customFormat="true"/>
    <row r="146" s="135" customFormat="true"/>
    <row r="147" s="135" customFormat="true"/>
    <row r="148" s="135" customFormat="true"/>
    <row r="149" s="135" customFormat="true"/>
    <row r="150" s="135" customFormat="true"/>
    <row r="151" s="135" customFormat="true"/>
    <row r="152" s="135" customFormat="true"/>
    <row r="153" s="135" customFormat="true"/>
    <row r="154" s="135" customFormat="true"/>
    <row r="155" s="135" customFormat="true"/>
    <row r="156" s="135" customFormat="true"/>
    <row r="157" s="135" customFormat="true"/>
    <row r="158" s="135" customFormat="true"/>
    <row r="159" s="135" customFormat="true"/>
    <row r="160" s="135" customFormat="true"/>
    <row r="161" s="135" customFormat="true"/>
    <row r="162" s="135" customFormat="true"/>
    <row r="163" s="135" customFormat="true"/>
    <row r="164" s="135" customFormat="true"/>
    <row r="165" s="135" customFormat="true"/>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4"/>
  <sheetViews>
    <sheetView workbookViewId="0">
      <selection activeCell="A1" sqref="A1:G1"/>
    </sheetView>
  </sheetViews>
  <sheetFormatPr defaultColWidth="9" defaultRowHeight="15.75"/>
  <cols>
    <col min="1" max="1" width="40.125" style="28" customWidth="true"/>
    <col min="2" max="4" width="12.75" style="29" customWidth="true"/>
    <col min="5" max="5" width="18.5" style="28" customWidth="true"/>
    <col min="6" max="6" width="9" style="28"/>
    <col min="7" max="7" width="12" style="28" customWidth="true"/>
    <col min="8" max="16384" width="9" style="28"/>
  </cols>
  <sheetData>
    <row r="1" s="25" customFormat="true" ht="48" customHeight="true" spans="1:7">
      <c r="A1" s="30" t="s">
        <v>1274</v>
      </c>
      <c r="B1" s="30"/>
      <c r="C1" s="30"/>
      <c r="D1" s="30"/>
      <c r="E1" s="30"/>
      <c r="F1" s="30"/>
      <c r="G1" s="30"/>
    </row>
    <row r="2" s="26" customFormat="true" spans="1:7">
      <c r="A2" s="31"/>
      <c r="B2" s="32"/>
      <c r="C2" s="32"/>
      <c r="D2" s="32"/>
      <c r="G2" s="40" t="s">
        <v>38</v>
      </c>
    </row>
    <row r="3" s="27" customFormat="true" ht="20.1" customHeight="true" spans="1:7">
      <c r="A3" s="33" t="s">
        <v>39</v>
      </c>
      <c r="B3" s="34" t="s">
        <v>40</v>
      </c>
      <c r="C3" s="34"/>
      <c r="D3" s="34"/>
      <c r="E3" s="34"/>
      <c r="F3" s="41" t="s">
        <v>41</v>
      </c>
      <c r="G3" s="41"/>
    </row>
    <row r="4" s="27" customFormat="true" ht="35" customHeight="true" spans="1:7">
      <c r="A4" s="33"/>
      <c r="B4" s="34" t="s">
        <v>42</v>
      </c>
      <c r="C4" s="34" t="s">
        <v>43</v>
      </c>
      <c r="D4" s="35" t="s">
        <v>924</v>
      </c>
      <c r="E4" s="42" t="s">
        <v>84</v>
      </c>
      <c r="F4" s="33" t="s">
        <v>42</v>
      </c>
      <c r="G4" s="33" t="s">
        <v>47</v>
      </c>
    </row>
    <row r="5" s="21" customFormat="true" ht="35.1" customHeight="true" spans="1:256">
      <c r="A5" s="36" t="s">
        <v>1275</v>
      </c>
      <c r="B5" s="37">
        <f>B6+B12+B18+B24+B36</f>
        <v>69586</v>
      </c>
      <c r="C5" s="37">
        <f>C6+C12+C18+C24+C30+C36+C42+C48</f>
        <v>387506.663206</v>
      </c>
      <c r="D5" s="37">
        <f>D6+D12+D18+D24+D30+D36+D42+D48</f>
        <v>387506.663206</v>
      </c>
      <c r="E5" s="134">
        <f t="shared" ref="E5:E9" si="0">D5/C5</f>
        <v>1</v>
      </c>
      <c r="F5" s="132" t="s">
        <v>935</v>
      </c>
      <c r="G5" s="132" t="s">
        <v>935</v>
      </c>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21" customFormat="true" ht="35.1" customHeight="true" spans="1:256">
      <c r="A6" s="36" t="s">
        <v>1276</v>
      </c>
      <c r="B6" s="132">
        <f>B10</f>
        <v>20000</v>
      </c>
      <c r="C6" s="37">
        <f>C9</f>
        <v>160393</v>
      </c>
      <c r="D6" s="37">
        <f>D9</f>
        <v>160393</v>
      </c>
      <c r="E6" s="134">
        <f t="shared" si="0"/>
        <v>1</v>
      </c>
      <c r="F6" s="132" t="s">
        <v>935</v>
      </c>
      <c r="G6" s="132" t="s">
        <v>935</v>
      </c>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21" customFormat="true" ht="35.1" customHeight="true" spans="1:256">
      <c r="A7" s="7" t="s">
        <v>1277</v>
      </c>
      <c r="B7" s="132" t="s">
        <v>935</v>
      </c>
      <c r="C7" s="37"/>
      <c r="D7" s="37"/>
      <c r="E7" s="134"/>
      <c r="F7" s="132" t="s">
        <v>935</v>
      </c>
      <c r="G7" s="132" t="s">
        <v>935</v>
      </c>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21" customFormat="true" ht="35.1" customHeight="true" spans="1:256">
      <c r="A8" s="38" t="s">
        <v>1278</v>
      </c>
      <c r="B8" s="132" t="s">
        <v>935</v>
      </c>
      <c r="C8" s="37"/>
      <c r="D8" s="37"/>
      <c r="E8" s="134"/>
      <c r="F8" s="132" t="s">
        <v>935</v>
      </c>
      <c r="G8" s="132" t="s">
        <v>935</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21" customFormat="true" ht="35.1" customHeight="true" spans="1:256">
      <c r="A9" s="7" t="s">
        <v>1279</v>
      </c>
      <c r="B9" s="132" t="s">
        <v>935</v>
      </c>
      <c r="C9" s="37">
        <f>C10+C11</f>
        <v>160393</v>
      </c>
      <c r="D9" s="37">
        <f>D10+D11</f>
        <v>160393</v>
      </c>
      <c r="E9" s="134">
        <f t="shared" si="0"/>
        <v>1</v>
      </c>
      <c r="F9" s="132" t="s">
        <v>935</v>
      </c>
      <c r="G9" s="132" t="s">
        <v>935</v>
      </c>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21" customFormat="true" ht="35.1" customHeight="true" spans="1:256">
      <c r="A10" s="38" t="s">
        <v>96</v>
      </c>
      <c r="B10" s="132">
        <v>20000</v>
      </c>
      <c r="C10" s="37">
        <v>20274</v>
      </c>
      <c r="D10" s="37">
        <v>20274</v>
      </c>
      <c r="E10" s="134"/>
      <c r="F10" s="132" t="s">
        <v>935</v>
      </c>
      <c r="G10" s="132" t="s">
        <v>935</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21" customFormat="true" ht="35.1" customHeight="true" spans="1:256">
      <c r="A11" s="38" t="s">
        <v>107</v>
      </c>
      <c r="B11" s="132" t="s">
        <v>935</v>
      </c>
      <c r="C11" s="37">
        <v>140119</v>
      </c>
      <c r="D11" s="37">
        <v>140119</v>
      </c>
      <c r="E11" s="134">
        <f t="shared" ref="E11:E18" si="1">D11/C11</f>
        <v>1</v>
      </c>
      <c r="F11" s="132" t="s">
        <v>935</v>
      </c>
      <c r="G11" s="132" t="s">
        <v>935</v>
      </c>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21" customFormat="true" ht="35.1" customHeight="true" spans="1:256">
      <c r="A12" s="36" t="s">
        <v>1280</v>
      </c>
      <c r="B12" s="132">
        <f>B16</f>
        <v>39438</v>
      </c>
      <c r="C12" s="37">
        <f>C15</f>
        <v>97558.091819</v>
      </c>
      <c r="D12" s="37">
        <f>D15</f>
        <v>97558.091819</v>
      </c>
      <c r="E12" s="134">
        <f t="shared" si="1"/>
        <v>1</v>
      </c>
      <c r="F12" s="132" t="s">
        <v>935</v>
      </c>
      <c r="G12" s="132" t="s">
        <v>935</v>
      </c>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21" customFormat="true" ht="35.1" customHeight="true" spans="1:256">
      <c r="A13" s="7" t="s">
        <v>1277</v>
      </c>
      <c r="B13" s="132" t="s">
        <v>935</v>
      </c>
      <c r="C13" s="37"/>
      <c r="D13" s="37"/>
      <c r="E13" s="134"/>
      <c r="F13" s="132" t="s">
        <v>935</v>
      </c>
      <c r="G13" s="132" t="s">
        <v>935</v>
      </c>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21" customFormat="true" ht="35.1" customHeight="true" spans="1:256">
      <c r="A14" s="38" t="s">
        <v>1278</v>
      </c>
      <c r="B14" s="132" t="s">
        <v>935</v>
      </c>
      <c r="C14" s="37"/>
      <c r="D14" s="37"/>
      <c r="E14" s="134"/>
      <c r="F14" s="132" t="s">
        <v>935</v>
      </c>
      <c r="G14" s="132" t="s">
        <v>935</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21" customFormat="true" ht="35.1" customHeight="true" spans="1:256">
      <c r="A15" s="7" t="s">
        <v>1279</v>
      </c>
      <c r="B15" s="132" t="s">
        <v>935</v>
      </c>
      <c r="C15" s="37">
        <f>C16+C17</f>
        <v>97558.091819</v>
      </c>
      <c r="D15" s="37">
        <f>D16+D17</f>
        <v>97558.091819</v>
      </c>
      <c r="E15" s="134">
        <f t="shared" si="1"/>
        <v>1</v>
      </c>
      <c r="F15" s="132" t="s">
        <v>935</v>
      </c>
      <c r="G15" s="132" t="s">
        <v>935</v>
      </c>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21" customFormat="true" ht="35.1" customHeight="true" spans="1:256">
      <c r="A16" s="38" t="s">
        <v>96</v>
      </c>
      <c r="B16" s="132">
        <v>39438</v>
      </c>
      <c r="C16" s="37">
        <v>95533.035819</v>
      </c>
      <c r="D16" s="37">
        <v>95533.035819</v>
      </c>
      <c r="E16" s="134">
        <f t="shared" si="1"/>
        <v>1</v>
      </c>
      <c r="F16" s="132" t="s">
        <v>935</v>
      </c>
      <c r="G16" s="132" t="s">
        <v>935</v>
      </c>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21" customFormat="true" ht="35.1" customHeight="true" spans="1:256">
      <c r="A17" s="38" t="s">
        <v>107</v>
      </c>
      <c r="B17" s="132" t="s">
        <v>935</v>
      </c>
      <c r="C17" s="37">
        <v>2025.056</v>
      </c>
      <c r="D17" s="37">
        <v>2025.056</v>
      </c>
      <c r="E17" s="134">
        <f t="shared" si="1"/>
        <v>1</v>
      </c>
      <c r="F17" s="132" t="s">
        <v>935</v>
      </c>
      <c r="G17" s="132" t="s">
        <v>935</v>
      </c>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21" customFormat="true" ht="35.1" customHeight="true" spans="1:256">
      <c r="A18" s="36" t="s">
        <v>1281</v>
      </c>
      <c r="B18" s="132">
        <f>B22</f>
        <v>3000</v>
      </c>
      <c r="C18" s="37">
        <f>C21</f>
        <v>54180.31509</v>
      </c>
      <c r="D18" s="37">
        <f>D21</f>
        <v>54180.31509</v>
      </c>
      <c r="E18" s="134">
        <f t="shared" si="1"/>
        <v>1</v>
      </c>
      <c r="F18" s="132" t="s">
        <v>935</v>
      </c>
      <c r="G18" s="132" t="s">
        <v>935</v>
      </c>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21" customFormat="true" ht="35.1" customHeight="true" spans="1:256">
      <c r="A19" s="7" t="s">
        <v>1277</v>
      </c>
      <c r="B19" s="132" t="s">
        <v>935</v>
      </c>
      <c r="C19" s="37"/>
      <c r="D19" s="37"/>
      <c r="E19" s="134"/>
      <c r="F19" s="132" t="s">
        <v>935</v>
      </c>
      <c r="G19" s="132" t="s">
        <v>935</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21" customFormat="true" ht="35.1" customHeight="true" spans="1:256">
      <c r="A20" s="38" t="s">
        <v>1278</v>
      </c>
      <c r="B20" s="132" t="s">
        <v>935</v>
      </c>
      <c r="C20" s="37"/>
      <c r="D20" s="37"/>
      <c r="E20" s="134"/>
      <c r="F20" s="132" t="s">
        <v>935</v>
      </c>
      <c r="G20" s="132" t="s">
        <v>935</v>
      </c>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21" customFormat="true" ht="35.1" customHeight="true" spans="1:256">
      <c r="A21" s="7" t="s">
        <v>1279</v>
      </c>
      <c r="B21" s="132" t="s">
        <v>935</v>
      </c>
      <c r="C21" s="37">
        <f>SUM(C22:C23)</f>
        <v>54180.31509</v>
      </c>
      <c r="D21" s="37">
        <f>SUM(D22:D23)</f>
        <v>54180.31509</v>
      </c>
      <c r="E21" s="134">
        <f t="shared" ref="E21:E24" si="2">D21/C21</f>
        <v>1</v>
      </c>
      <c r="F21" s="132" t="s">
        <v>935</v>
      </c>
      <c r="G21" s="132" t="s">
        <v>935</v>
      </c>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21" customFormat="true" ht="35.1" customHeight="true" spans="1:256">
      <c r="A22" s="38" t="s">
        <v>96</v>
      </c>
      <c r="B22" s="132">
        <v>3000</v>
      </c>
      <c r="C22" s="37">
        <v>30133.56879</v>
      </c>
      <c r="D22" s="37">
        <v>30133.56879</v>
      </c>
      <c r="E22" s="134"/>
      <c r="F22" s="132" t="s">
        <v>935</v>
      </c>
      <c r="G22" s="132" t="s">
        <v>935</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28" customFormat="true" ht="35.1" customHeight="true" spans="1:7">
      <c r="A23" s="38" t="s">
        <v>107</v>
      </c>
      <c r="B23" s="132" t="s">
        <v>935</v>
      </c>
      <c r="C23" s="37">
        <v>24046.7463</v>
      </c>
      <c r="D23" s="37">
        <v>24046.7463</v>
      </c>
      <c r="E23" s="134">
        <f t="shared" si="2"/>
        <v>1</v>
      </c>
      <c r="F23" s="132" t="s">
        <v>935</v>
      </c>
      <c r="G23" s="132" t="s">
        <v>935</v>
      </c>
    </row>
    <row r="24" s="28" customFormat="true" ht="35.1" customHeight="true" spans="1:7">
      <c r="A24" s="36" t="s">
        <v>1282</v>
      </c>
      <c r="B24" s="133">
        <v>407</v>
      </c>
      <c r="C24" s="37">
        <f>C27</f>
        <v>41.923</v>
      </c>
      <c r="D24" s="37">
        <f>D27</f>
        <v>41.923</v>
      </c>
      <c r="E24" s="134">
        <f t="shared" si="2"/>
        <v>1</v>
      </c>
      <c r="F24" s="132" t="s">
        <v>935</v>
      </c>
      <c r="G24" s="132" t="s">
        <v>935</v>
      </c>
    </row>
    <row r="25" s="28" customFormat="true" ht="35.1" customHeight="true" spans="1:7">
      <c r="A25" s="7" t="s">
        <v>1277</v>
      </c>
      <c r="B25" s="132" t="s">
        <v>935</v>
      </c>
      <c r="C25" s="37"/>
      <c r="D25" s="37"/>
      <c r="E25" s="134"/>
      <c r="F25" s="132" t="s">
        <v>935</v>
      </c>
      <c r="G25" s="132" t="s">
        <v>935</v>
      </c>
    </row>
    <row r="26" s="28" customFormat="true" ht="35.1" customHeight="true" spans="1:7">
      <c r="A26" s="38" t="s">
        <v>1278</v>
      </c>
      <c r="B26" s="132" t="s">
        <v>935</v>
      </c>
      <c r="C26" s="37"/>
      <c r="D26" s="37"/>
      <c r="E26" s="134"/>
      <c r="F26" s="132" t="s">
        <v>935</v>
      </c>
      <c r="G26" s="132" t="s">
        <v>935</v>
      </c>
    </row>
    <row r="27" s="28" customFormat="true" ht="35.1" customHeight="true" spans="1:7">
      <c r="A27" s="7" t="s">
        <v>1279</v>
      </c>
      <c r="B27" s="133">
        <v>407</v>
      </c>
      <c r="C27" s="37">
        <f>SUM(C28:C29)</f>
        <v>41.923</v>
      </c>
      <c r="D27" s="37">
        <f>SUM(D28:D29)</f>
        <v>41.923</v>
      </c>
      <c r="E27" s="134">
        <f t="shared" ref="E27:E30" si="3">D27/C27</f>
        <v>1</v>
      </c>
      <c r="F27" s="132" t="s">
        <v>935</v>
      </c>
      <c r="G27" s="132" t="s">
        <v>935</v>
      </c>
    </row>
    <row r="28" s="28" customFormat="true" ht="35.1" customHeight="true" spans="1:7">
      <c r="A28" s="38" t="s">
        <v>96</v>
      </c>
      <c r="B28" s="133">
        <v>407</v>
      </c>
      <c r="C28" s="37"/>
      <c r="D28" s="37"/>
      <c r="E28" s="134"/>
      <c r="F28" s="132" t="s">
        <v>935</v>
      </c>
      <c r="G28" s="132" t="s">
        <v>935</v>
      </c>
    </row>
    <row r="29" s="28" customFormat="true" ht="35.1" customHeight="true" spans="1:7">
      <c r="A29" s="38" t="s">
        <v>107</v>
      </c>
      <c r="B29" s="132" t="s">
        <v>935</v>
      </c>
      <c r="C29" s="37">
        <v>41.923</v>
      </c>
      <c r="D29" s="37">
        <v>41.923</v>
      </c>
      <c r="E29" s="134">
        <f t="shared" si="3"/>
        <v>1</v>
      </c>
      <c r="F29" s="132" t="s">
        <v>935</v>
      </c>
      <c r="G29" s="132" t="s">
        <v>935</v>
      </c>
    </row>
    <row r="30" s="28" customFormat="true" ht="35.1" customHeight="true" spans="1:7">
      <c r="A30" s="36" t="s">
        <v>1283</v>
      </c>
      <c r="B30" s="132" t="s">
        <v>935</v>
      </c>
      <c r="C30" s="37">
        <f>C33</f>
        <v>50263.000697</v>
      </c>
      <c r="D30" s="37">
        <f>D33</f>
        <v>50263.000697</v>
      </c>
      <c r="E30" s="134">
        <f t="shared" si="3"/>
        <v>1</v>
      </c>
      <c r="F30" s="132" t="s">
        <v>935</v>
      </c>
      <c r="G30" s="132" t="s">
        <v>935</v>
      </c>
    </row>
    <row r="31" s="28" customFormat="true" ht="35.1" customHeight="true" spans="1:7">
      <c r="A31" s="7" t="s">
        <v>1277</v>
      </c>
      <c r="B31" s="132" t="s">
        <v>935</v>
      </c>
      <c r="C31" s="37"/>
      <c r="D31" s="37"/>
      <c r="E31" s="134"/>
      <c r="F31" s="132" t="s">
        <v>935</v>
      </c>
      <c r="G31" s="132" t="s">
        <v>935</v>
      </c>
    </row>
    <row r="32" s="28" customFormat="true" ht="35.1" customHeight="true" spans="1:7">
      <c r="A32" s="38" t="s">
        <v>1278</v>
      </c>
      <c r="B32" s="132" t="s">
        <v>935</v>
      </c>
      <c r="C32" s="37"/>
      <c r="D32" s="37"/>
      <c r="E32" s="134"/>
      <c r="F32" s="132" t="s">
        <v>935</v>
      </c>
      <c r="G32" s="132" t="s">
        <v>935</v>
      </c>
    </row>
    <row r="33" s="28" customFormat="true" ht="35.1" customHeight="true" spans="1:7">
      <c r="A33" s="7" t="s">
        <v>1279</v>
      </c>
      <c r="B33" s="132" t="s">
        <v>935</v>
      </c>
      <c r="C33" s="37">
        <f>SUM(C34:C35)</f>
        <v>50263.000697</v>
      </c>
      <c r="D33" s="37">
        <f>SUM(D34:D35)</f>
        <v>50263.000697</v>
      </c>
      <c r="E33" s="134">
        <f t="shared" ref="E33:E36" si="4">D33/C33</f>
        <v>1</v>
      </c>
      <c r="F33" s="132" t="s">
        <v>935</v>
      </c>
      <c r="G33" s="132" t="s">
        <v>935</v>
      </c>
    </row>
    <row r="34" s="28" customFormat="true" ht="35.1" customHeight="true" spans="1:7">
      <c r="A34" s="38" t="s">
        <v>96</v>
      </c>
      <c r="B34" s="132" t="s">
        <v>935</v>
      </c>
      <c r="C34" s="37">
        <v>50239.241597</v>
      </c>
      <c r="D34" s="37">
        <v>50239.241597</v>
      </c>
      <c r="E34" s="134"/>
      <c r="F34" s="132" t="s">
        <v>935</v>
      </c>
      <c r="G34" s="132" t="s">
        <v>935</v>
      </c>
    </row>
    <row r="35" s="28" customFormat="true" ht="35.1" customHeight="true" spans="1:7">
      <c r="A35" s="38" t="s">
        <v>107</v>
      </c>
      <c r="B35" s="132" t="s">
        <v>935</v>
      </c>
      <c r="C35" s="37">
        <v>23.7591</v>
      </c>
      <c r="D35" s="37">
        <v>23.7591</v>
      </c>
      <c r="E35" s="134">
        <f t="shared" si="4"/>
        <v>1</v>
      </c>
      <c r="F35" s="132" t="s">
        <v>935</v>
      </c>
      <c r="G35" s="132" t="s">
        <v>935</v>
      </c>
    </row>
    <row r="36" s="28" customFormat="true" ht="35.1" customHeight="true" spans="1:7">
      <c r="A36" s="36" t="s">
        <v>1284</v>
      </c>
      <c r="B36" s="133">
        <v>6741</v>
      </c>
      <c r="C36" s="37">
        <f>C39</f>
        <v>39.57</v>
      </c>
      <c r="D36" s="37">
        <f>D39</f>
        <v>39.57</v>
      </c>
      <c r="E36" s="134">
        <f t="shared" si="4"/>
        <v>1</v>
      </c>
      <c r="F36" s="132" t="s">
        <v>935</v>
      </c>
      <c r="G36" s="132" t="s">
        <v>935</v>
      </c>
    </row>
    <row r="37" s="28" customFormat="true" ht="35.1" customHeight="true" spans="1:7">
      <c r="A37" s="7" t="s">
        <v>1277</v>
      </c>
      <c r="B37" s="132" t="s">
        <v>935</v>
      </c>
      <c r="C37" s="37"/>
      <c r="D37" s="37"/>
      <c r="E37" s="134"/>
      <c r="F37" s="132" t="s">
        <v>935</v>
      </c>
      <c r="G37" s="132" t="s">
        <v>935</v>
      </c>
    </row>
    <row r="38" s="28" customFormat="true" ht="35.1" customHeight="true" spans="1:7">
      <c r="A38" s="38" t="s">
        <v>1278</v>
      </c>
      <c r="B38" s="132" t="s">
        <v>935</v>
      </c>
      <c r="C38" s="37"/>
      <c r="D38" s="37"/>
      <c r="E38" s="134"/>
      <c r="F38" s="132" t="s">
        <v>935</v>
      </c>
      <c r="G38" s="132" t="s">
        <v>935</v>
      </c>
    </row>
    <row r="39" s="28" customFormat="true" ht="35.1" customHeight="true" spans="1:7">
      <c r="A39" s="7" t="s">
        <v>1279</v>
      </c>
      <c r="B39" s="133">
        <v>6741</v>
      </c>
      <c r="C39" s="37">
        <f>SUM(C40:C41)</f>
        <v>39.57</v>
      </c>
      <c r="D39" s="37">
        <f>SUM(D40:D41)</f>
        <v>39.57</v>
      </c>
      <c r="E39" s="134">
        <f t="shared" ref="E39:E42" si="5">D39/C39</f>
        <v>1</v>
      </c>
      <c r="F39" s="132" t="s">
        <v>935</v>
      </c>
      <c r="G39" s="132" t="s">
        <v>935</v>
      </c>
    </row>
    <row r="40" s="28" customFormat="true" ht="35.1" customHeight="true" spans="1:7">
      <c r="A40" s="38" t="s">
        <v>96</v>
      </c>
      <c r="B40" s="133">
        <v>6741</v>
      </c>
      <c r="C40" s="37"/>
      <c r="D40" s="37"/>
      <c r="E40" s="132" t="s">
        <v>935</v>
      </c>
      <c r="F40" s="132" t="s">
        <v>935</v>
      </c>
      <c r="G40" s="132" t="s">
        <v>935</v>
      </c>
    </row>
    <row r="41" s="28" customFormat="true" ht="35.1" customHeight="true" spans="1:7">
      <c r="A41" s="38" t="s">
        <v>107</v>
      </c>
      <c r="B41" s="132" t="s">
        <v>935</v>
      </c>
      <c r="C41" s="37">
        <v>39.57</v>
      </c>
      <c r="D41" s="37">
        <v>39.57</v>
      </c>
      <c r="E41" s="134">
        <f t="shared" si="5"/>
        <v>1</v>
      </c>
      <c r="F41" s="132" t="s">
        <v>935</v>
      </c>
      <c r="G41" s="132" t="s">
        <v>935</v>
      </c>
    </row>
    <row r="42" s="28" customFormat="true" ht="35.1" customHeight="true" spans="1:7">
      <c r="A42" s="36" t="s">
        <v>1285</v>
      </c>
      <c r="B42" s="132" t="s">
        <v>935</v>
      </c>
      <c r="C42" s="37">
        <f>C45</f>
        <v>1024</v>
      </c>
      <c r="D42" s="37">
        <f>D45</f>
        <v>1024</v>
      </c>
      <c r="E42" s="134">
        <f t="shared" si="5"/>
        <v>1</v>
      </c>
      <c r="F42" s="132" t="s">
        <v>935</v>
      </c>
      <c r="G42" s="132" t="s">
        <v>935</v>
      </c>
    </row>
    <row r="43" s="28" customFormat="true" ht="35.1" customHeight="true" spans="1:7">
      <c r="A43" s="7" t="s">
        <v>1277</v>
      </c>
      <c r="B43" s="132" t="s">
        <v>935</v>
      </c>
      <c r="C43" s="37"/>
      <c r="D43" s="37"/>
      <c r="E43" s="134"/>
      <c r="F43" s="132" t="s">
        <v>935</v>
      </c>
      <c r="G43" s="132" t="s">
        <v>935</v>
      </c>
    </row>
    <row r="44" s="28" customFormat="true" ht="35.1" customHeight="true" spans="1:7">
      <c r="A44" s="38" t="s">
        <v>1278</v>
      </c>
      <c r="B44" s="132" t="s">
        <v>935</v>
      </c>
      <c r="C44" s="37"/>
      <c r="D44" s="37"/>
      <c r="E44" s="134"/>
      <c r="F44" s="132" t="s">
        <v>935</v>
      </c>
      <c r="G44" s="132" t="s">
        <v>935</v>
      </c>
    </row>
    <row r="45" s="28" customFormat="true" ht="35.1" customHeight="true" spans="1:7">
      <c r="A45" s="7" t="s">
        <v>1279</v>
      </c>
      <c r="B45" s="132" t="s">
        <v>935</v>
      </c>
      <c r="C45" s="37">
        <f>SUM(C46:C47)</f>
        <v>1024</v>
      </c>
      <c r="D45" s="37">
        <f>SUM(D46:D47)</f>
        <v>1024</v>
      </c>
      <c r="E45" s="134">
        <f t="shared" ref="E45:E48" si="6">D45/C45</f>
        <v>1</v>
      </c>
      <c r="F45" s="132" t="s">
        <v>935</v>
      </c>
      <c r="G45" s="132" t="s">
        <v>935</v>
      </c>
    </row>
    <row r="46" s="28" customFormat="true" ht="35.1" customHeight="true" spans="1:7">
      <c r="A46" s="38" t="s">
        <v>96</v>
      </c>
      <c r="B46" s="132" t="s">
        <v>935</v>
      </c>
      <c r="C46" s="37">
        <v>950</v>
      </c>
      <c r="D46" s="37">
        <v>950</v>
      </c>
      <c r="E46" s="134"/>
      <c r="F46" s="132" t="s">
        <v>935</v>
      </c>
      <c r="G46" s="132" t="s">
        <v>935</v>
      </c>
    </row>
    <row r="47" s="28" customFormat="true" ht="35.1" customHeight="true" spans="1:7">
      <c r="A47" s="38" t="s">
        <v>107</v>
      </c>
      <c r="B47" s="132" t="s">
        <v>935</v>
      </c>
      <c r="C47" s="37">
        <v>74</v>
      </c>
      <c r="D47" s="37">
        <v>74</v>
      </c>
      <c r="E47" s="134">
        <f t="shared" si="6"/>
        <v>1</v>
      </c>
      <c r="F47" s="132" t="s">
        <v>935</v>
      </c>
      <c r="G47" s="132" t="s">
        <v>935</v>
      </c>
    </row>
    <row r="48" s="28" customFormat="true" ht="35.1" customHeight="true" spans="1:7">
      <c r="A48" s="36" t="s">
        <v>1286</v>
      </c>
      <c r="B48" s="132" t="s">
        <v>935</v>
      </c>
      <c r="C48" s="37">
        <f>C51</f>
        <v>24006.7626</v>
      </c>
      <c r="D48" s="37">
        <f>D51</f>
        <v>24006.7626</v>
      </c>
      <c r="E48" s="134">
        <f t="shared" si="6"/>
        <v>1</v>
      </c>
      <c r="F48" s="132" t="s">
        <v>935</v>
      </c>
      <c r="G48" s="132" t="s">
        <v>935</v>
      </c>
    </row>
    <row r="49" s="28" customFormat="true" ht="35.1" customHeight="true" spans="1:7">
      <c r="A49" s="7" t="s">
        <v>1277</v>
      </c>
      <c r="B49" s="132" t="s">
        <v>935</v>
      </c>
      <c r="C49" s="37"/>
      <c r="D49" s="37"/>
      <c r="E49" s="134"/>
      <c r="F49" s="132" t="s">
        <v>935</v>
      </c>
      <c r="G49" s="132" t="s">
        <v>935</v>
      </c>
    </row>
    <row r="50" s="28" customFormat="true" ht="35.1" customHeight="true" spans="1:7">
      <c r="A50" s="38" t="s">
        <v>1278</v>
      </c>
      <c r="B50" s="132" t="s">
        <v>935</v>
      </c>
      <c r="C50" s="37"/>
      <c r="D50" s="37"/>
      <c r="E50" s="134"/>
      <c r="F50" s="132" t="s">
        <v>935</v>
      </c>
      <c r="G50" s="132" t="s">
        <v>935</v>
      </c>
    </row>
    <row r="51" s="28" customFormat="true" ht="35.1" customHeight="true" spans="1:7">
      <c r="A51" s="7" t="s">
        <v>1279</v>
      </c>
      <c r="B51" s="132" t="s">
        <v>935</v>
      </c>
      <c r="C51" s="37">
        <f>SUM(C52:C53)</f>
        <v>24006.7626</v>
      </c>
      <c r="D51" s="37">
        <f>SUM(D52:D53)</f>
        <v>24006.7626</v>
      </c>
      <c r="E51" s="134">
        <f>D51/C51</f>
        <v>1</v>
      </c>
      <c r="F51" s="132" t="s">
        <v>935</v>
      </c>
      <c r="G51" s="132" t="s">
        <v>935</v>
      </c>
    </row>
    <row r="52" s="28" customFormat="true" ht="35.1" customHeight="true" spans="1:7">
      <c r="A52" s="38" t="s">
        <v>96</v>
      </c>
      <c r="B52" s="132" t="s">
        <v>935</v>
      </c>
      <c r="C52" s="37">
        <v>24000</v>
      </c>
      <c r="D52" s="37">
        <v>24000</v>
      </c>
      <c r="E52" s="134"/>
      <c r="F52" s="132" t="s">
        <v>935</v>
      </c>
      <c r="G52" s="132" t="s">
        <v>935</v>
      </c>
    </row>
    <row r="53" s="28" customFormat="true" ht="35.1" customHeight="true" spans="1:7">
      <c r="A53" s="38" t="s">
        <v>107</v>
      </c>
      <c r="B53" s="132" t="s">
        <v>935</v>
      </c>
      <c r="C53" s="37">
        <v>6.7626</v>
      </c>
      <c r="D53" s="37">
        <v>6.7626</v>
      </c>
      <c r="E53" s="134">
        <f>D53/C53</f>
        <v>1</v>
      </c>
      <c r="F53" s="132" t="s">
        <v>935</v>
      </c>
      <c r="G53" s="132" t="s">
        <v>935</v>
      </c>
    </row>
    <row r="54" ht="16.5" spans="1:1">
      <c r="A54" s="77" t="s">
        <v>1225</v>
      </c>
    </row>
  </sheetData>
  <mergeCells count="4">
    <mergeCell ref="A1:G1"/>
    <mergeCell ref="B3:E3"/>
    <mergeCell ref="F3:G3"/>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XFD65536"/>
    </sheetView>
  </sheetViews>
  <sheetFormatPr defaultColWidth="9" defaultRowHeight="15.75" outlineLevelCol="3"/>
  <cols>
    <col min="1" max="4" width="43.125" customWidth="true"/>
  </cols>
  <sheetData>
    <row r="1" ht="35.25" spans="1:4">
      <c r="A1" s="20" t="s">
        <v>1287</v>
      </c>
      <c r="B1" s="20"/>
      <c r="C1" s="20"/>
      <c r="D1" s="20"/>
    </row>
    <row r="2" spans="1:3">
      <c r="A2" s="21"/>
      <c r="B2" s="21"/>
      <c r="C2" s="21"/>
    </row>
    <row r="3" spans="1:4">
      <c r="A3" s="21"/>
      <c r="B3" s="21"/>
      <c r="C3" s="21"/>
      <c r="D3" s="22" t="s">
        <v>961</v>
      </c>
    </row>
    <row r="4" spans="1:4">
      <c r="A4" s="23" t="s">
        <v>962</v>
      </c>
      <c r="B4" s="23" t="s">
        <v>963</v>
      </c>
      <c r="C4" s="23" t="s">
        <v>964</v>
      </c>
      <c r="D4" s="23" t="s">
        <v>965</v>
      </c>
    </row>
    <row r="5" spans="1:4">
      <c r="A5" s="24"/>
      <c r="B5" s="24"/>
      <c r="C5" s="24"/>
      <c r="D5" s="24"/>
    </row>
    <row r="6" spans="1:4">
      <c r="A6" s="24"/>
      <c r="B6" s="24"/>
      <c r="C6" s="24"/>
      <c r="D6" s="24"/>
    </row>
    <row r="7" spans="1:4">
      <c r="A7" s="24"/>
      <c r="B7" s="24"/>
      <c r="C7" s="24"/>
      <c r="D7" s="24"/>
    </row>
    <row r="8" spans="1:4">
      <c r="A8" s="24"/>
      <c r="B8" s="24"/>
      <c r="C8" s="24"/>
      <c r="D8" s="24"/>
    </row>
    <row r="9" spans="1:4">
      <c r="A9" s="24"/>
      <c r="B9" s="24"/>
      <c r="C9" s="24"/>
      <c r="D9" s="24"/>
    </row>
    <row r="10" spans="1:4">
      <c r="A10" s="24"/>
      <c r="B10" s="24"/>
      <c r="C10" s="24"/>
      <c r="D10" s="24"/>
    </row>
    <row r="11" spans="1:4">
      <c r="A11" s="24"/>
      <c r="B11" s="24"/>
      <c r="C11" s="24"/>
      <c r="D11" s="24"/>
    </row>
    <row r="12" spans="1:4">
      <c r="A12" s="24"/>
      <c r="B12" s="24"/>
      <c r="C12" s="24"/>
      <c r="D12" s="24"/>
    </row>
    <row r="13" spans="1:4">
      <c r="A13" s="24"/>
      <c r="B13" s="24"/>
      <c r="C13" s="24"/>
      <c r="D13" s="24"/>
    </row>
    <row r="14" spans="1:4">
      <c r="A14" s="24"/>
      <c r="B14" s="24"/>
      <c r="C14" s="24"/>
      <c r="D14" s="24"/>
    </row>
    <row r="15" spans="1:4">
      <c r="A15" s="24"/>
      <c r="B15" s="24"/>
      <c r="C15" s="24"/>
      <c r="D15" s="24"/>
    </row>
    <row r="16" spans="1:4">
      <c r="A16" s="24"/>
      <c r="B16" s="24"/>
      <c r="C16" s="24"/>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1">
      <c r="A21" t="s">
        <v>1288</v>
      </c>
    </row>
  </sheetData>
  <mergeCells count="1">
    <mergeCell ref="A1:D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9" sqref="B9"/>
    </sheetView>
  </sheetViews>
  <sheetFormatPr defaultColWidth="9" defaultRowHeight="15.75" outlineLevelCol="6"/>
  <cols>
    <col min="1" max="1" width="50.25" style="122" customWidth="true"/>
    <col min="2" max="4" width="23.5" style="122" customWidth="true"/>
    <col min="5" max="7" width="13.875" style="122" customWidth="true"/>
    <col min="8" max="16384" width="9" style="122"/>
  </cols>
  <sheetData>
    <row r="1" s="116" customFormat="true" ht="48" customHeight="true" spans="1:4">
      <c r="A1" s="123" t="s">
        <v>1289</v>
      </c>
      <c r="B1" s="123"/>
      <c r="C1" s="123"/>
      <c r="D1" s="123"/>
    </row>
    <row r="2" s="117" customFormat="true" spans="1:7">
      <c r="A2" s="31"/>
      <c r="B2" s="124"/>
      <c r="D2" s="124" t="s">
        <v>38</v>
      </c>
      <c r="G2" s="124"/>
    </row>
    <row r="3" s="118" customFormat="true" ht="34.5" customHeight="true" spans="1:4">
      <c r="A3" s="33" t="s">
        <v>39</v>
      </c>
      <c r="B3" s="125" t="s">
        <v>1204</v>
      </c>
      <c r="C3" s="125"/>
      <c r="D3" s="125"/>
    </row>
    <row r="4" s="118" customFormat="true" ht="34.5" customHeight="true" spans="1:4">
      <c r="A4" s="33"/>
      <c r="B4" s="125" t="s">
        <v>495</v>
      </c>
      <c r="C4" s="125" t="s">
        <v>1205</v>
      </c>
      <c r="D4" s="126" t="s">
        <v>1206</v>
      </c>
    </row>
    <row r="5" s="119" customFormat="true" ht="30.75" customHeight="true" spans="1:4">
      <c r="A5" s="127" t="s">
        <v>1290</v>
      </c>
      <c r="B5" s="128">
        <v>3181552</v>
      </c>
      <c r="C5" s="128">
        <v>3181552</v>
      </c>
      <c r="D5" s="128">
        <v>0</v>
      </c>
    </row>
    <row r="6" s="119" customFormat="true" ht="30.75" customHeight="true" spans="1:4">
      <c r="A6" s="127" t="s">
        <v>1291</v>
      </c>
      <c r="B6" s="128">
        <v>4388800</v>
      </c>
      <c r="C6" s="128">
        <v>4388800</v>
      </c>
      <c r="D6" s="128">
        <v>0</v>
      </c>
    </row>
    <row r="7" s="119" customFormat="true" ht="30.75" customHeight="true" spans="1:4">
      <c r="A7" s="127" t="s">
        <v>1292</v>
      </c>
      <c r="B7" s="128">
        <v>1327000</v>
      </c>
      <c r="C7" s="128">
        <v>1327000</v>
      </c>
      <c r="D7" s="128">
        <v>0</v>
      </c>
    </row>
    <row r="8" s="119" customFormat="true" ht="30.75" customHeight="true" spans="1:4">
      <c r="A8" s="127" t="s">
        <v>1293</v>
      </c>
      <c r="B8" s="128">
        <v>125000</v>
      </c>
      <c r="C8" s="128">
        <v>125000</v>
      </c>
      <c r="D8" s="128">
        <v>0</v>
      </c>
    </row>
    <row r="9" s="119" customFormat="true" ht="30.75" customHeight="true" spans="1:4">
      <c r="A9" s="127" t="s">
        <v>1294</v>
      </c>
      <c r="B9" s="128">
        <v>4383552</v>
      </c>
      <c r="C9" s="128">
        <v>4383552</v>
      </c>
      <c r="D9" s="128">
        <v>0</v>
      </c>
    </row>
    <row r="10" s="120" customFormat="true" ht="42.75" customHeight="true" spans="1:4">
      <c r="A10" s="129"/>
      <c r="B10" s="130"/>
      <c r="C10" s="130"/>
      <c r="D10" s="131"/>
    </row>
    <row r="11" s="121" customFormat="true" ht="24.6" customHeight="true"/>
    <row r="12" s="121" customFormat="true" ht="24.6" customHeight="true"/>
    <row r="13" s="122" customFormat="true" ht="24.6" customHeight="true"/>
    <row r="14" s="122" customFormat="true" ht="24.6" customHeight="true"/>
    <row r="15" s="122" customFormat="true" ht="24.6" customHeight="true"/>
    <row r="16" s="122" customFormat="true" ht="24.6" customHeight="true"/>
    <row r="17" s="122" customFormat="true" ht="24.6" customHeight="true"/>
    <row r="18" s="122" customFormat="true" ht="24.6" customHeight="true"/>
    <row r="19" s="122" customFormat="true" ht="24.6" customHeight="true"/>
    <row r="20" s="122" customFormat="true" ht="24.6" customHeight="true"/>
    <row r="21" s="122" customFormat="true" ht="24.6" customHeight="true"/>
  </sheetData>
  <mergeCells count="4">
    <mergeCell ref="A1:D1"/>
    <mergeCell ref="B3:D3"/>
    <mergeCell ref="A10:D10"/>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view="pageBreakPreview" zoomScale="55" zoomScaleNormal="50" zoomScaleSheetLayoutView="55" topLeftCell="A3" workbookViewId="0">
      <selection activeCell="A4" sqref="A4:K4"/>
    </sheetView>
  </sheetViews>
  <sheetFormatPr defaultColWidth="9" defaultRowHeight="15.75"/>
  <cols>
    <col min="1" max="5" width="9" style="14"/>
    <col min="6" max="6" width="43.6333333333333" style="14" customWidth="true"/>
    <col min="7" max="16384" width="9" style="14"/>
  </cols>
  <sheetData>
    <row r="1" spans="10:11">
      <c r="J1" s="18"/>
      <c r="K1" s="18"/>
    </row>
    <row r="2" ht="71.25" customHeight="true" spans="1:11">
      <c r="A2" s="15"/>
      <c r="B2" s="15"/>
      <c r="C2" s="15"/>
      <c r="D2" s="16"/>
      <c r="E2" s="16"/>
      <c r="J2" s="19"/>
      <c r="K2" s="19"/>
    </row>
    <row r="3" ht="71.25" customHeight="true" spans="1:11">
      <c r="A3" s="15"/>
      <c r="B3" s="15"/>
      <c r="C3" s="15"/>
      <c r="D3" s="16"/>
      <c r="E3" s="16"/>
      <c r="J3" s="19"/>
      <c r="K3" s="19"/>
    </row>
    <row r="4" ht="157.5" customHeight="true" spans="1:11">
      <c r="A4" s="84" t="s">
        <v>1295</v>
      </c>
      <c r="B4" s="84"/>
      <c r="C4" s="84"/>
      <c r="D4" s="84"/>
      <c r="E4" s="84"/>
      <c r="F4" s="84"/>
      <c r="G4" s="84"/>
      <c r="H4" s="84"/>
      <c r="I4" s="84"/>
      <c r="J4" s="84"/>
      <c r="K4" s="84"/>
    </row>
    <row r="6" ht="92" customHeight="true" spans="5:7">
      <c r="E6" s="85" t="s">
        <v>1296</v>
      </c>
      <c r="F6" s="85"/>
      <c r="G6" s="87"/>
    </row>
    <row r="7" ht="25" customHeight="true" spans="5:7">
      <c r="E7" s="87"/>
      <c r="F7" s="87"/>
      <c r="G7" s="87"/>
    </row>
    <row r="8" ht="25" customHeight="true" spans="5:7">
      <c r="E8" s="87"/>
      <c r="F8" s="87"/>
      <c r="G8" s="87"/>
    </row>
    <row r="9" ht="25" customHeight="true" spans="1:11">
      <c r="A9" s="86"/>
      <c r="B9" s="86"/>
      <c r="C9" s="86"/>
      <c r="D9" s="86"/>
      <c r="E9" s="86"/>
      <c r="F9" s="86"/>
      <c r="G9" s="86"/>
      <c r="H9" s="86"/>
      <c r="I9" s="86"/>
      <c r="J9" s="86"/>
      <c r="K9" s="86"/>
    </row>
    <row r="10" ht="25" customHeight="true" spans="1:11">
      <c r="A10" s="86"/>
      <c r="B10" s="86"/>
      <c r="C10" s="86"/>
      <c r="D10" s="86"/>
      <c r="E10" s="86"/>
      <c r="F10" s="86"/>
      <c r="G10" s="86"/>
      <c r="H10" s="86"/>
      <c r="I10" s="86"/>
      <c r="J10" s="86"/>
      <c r="K10" s="86"/>
    </row>
    <row r="11" ht="25" customHeight="true" spans="1:11">
      <c r="A11" s="86"/>
      <c r="B11" s="86"/>
      <c r="C11" s="86"/>
      <c r="D11" s="86"/>
      <c r="E11" s="86"/>
      <c r="F11" s="86"/>
      <c r="G11" s="86"/>
      <c r="H11" s="86"/>
      <c r="I11" s="86"/>
      <c r="J11" s="86"/>
      <c r="K11" s="86"/>
    </row>
    <row r="12" ht="25" customHeight="true" spans="1:11">
      <c r="A12" s="86"/>
      <c r="B12" s="86"/>
      <c r="C12" s="86"/>
      <c r="D12" s="86"/>
      <c r="E12" s="86"/>
      <c r="F12" s="86"/>
      <c r="G12" s="86"/>
      <c r="H12" s="86"/>
      <c r="I12" s="86"/>
      <c r="J12" s="86"/>
      <c r="K12" s="86"/>
    </row>
    <row r="13" ht="25" customHeight="true" spans="1:11">
      <c r="A13" s="86"/>
      <c r="B13" s="86"/>
      <c r="C13" s="86"/>
      <c r="D13" s="86"/>
      <c r="E13" s="86"/>
      <c r="F13" s="86"/>
      <c r="G13" s="86"/>
      <c r="H13" s="86"/>
      <c r="I13" s="86"/>
      <c r="J13" s="86"/>
      <c r="K13" s="86"/>
    </row>
    <row r="14" ht="25" customHeight="true" spans="1:11">
      <c r="A14" s="86"/>
      <c r="B14" s="86"/>
      <c r="C14" s="86"/>
      <c r="D14" s="86"/>
      <c r="E14" s="86"/>
      <c r="F14" s="86"/>
      <c r="G14" s="86"/>
      <c r="H14" s="86"/>
      <c r="I14" s="86"/>
      <c r="J14" s="86"/>
      <c r="K14" s="86"/>
    </row>
    <row r="15" ht="25" customHeight="true" spans="1:11">
      <c r="A15" s="86"/>
      <c r="B15" s="86"/>
      <c r="C15" s="86"/>
      <c r="D15" s="86"/>
      <c r="E15" s="86"/>
      <c r="F15" s="86"/>
      <c r="G15" s="86"/>
      <c r="H15" s="86"/>
      <c r="I15" s="86"/>
      <c r="J15" s="86"/>
      <c r="K15" s="86"/>
    </row>
  </sheetData>
  <mergeCells count="6">
    <mergeCell ref="J1:K1"/>
    <mergeCell ref="A2:C2"/>
    <mergeCell ref="J2:K2"/>
    <mergeCell ref="A4:K4"/>
    <mergeCell ref="E6:F6"/>
    <mergeCell ref="A9:K15"/>
  </mergeCells>
  <printOptions horizontalCentered="true" verticalCentered="true"/>
  <pageMargins left="0.59" right="0.59" top="0.79" bottom="0.79" header="0.59" footer="0.24"/>
  <pageSetup paperSize="9" scale="72" orientation="landscape" horizontalDpi="600" vertic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1" sqref="A1:G1"/>
    </sheetView>
  </sheetViews>
  <sheetFormatPr defaultColWidth="9" defaultRowHeight="16.5"/>
  <cols>
    <col min="1" max="1" width="42.75" style="77" customWidth="true"/>
    <col min="2" max="3" width="13.75" style="77" customWidth="true"/>
    <col min="4" max="4" width="12" style="77" customWidth="true"/>
    <col min="5" max="5" width="12" style="90" customWidth="true"/>
    <col min="6" max="6" width="13.75" style="108" customWidth="true"/>
    <col min="7" max="7" width="12" style="91" customWidth="true"/>
    <col min="8" max="8" width="7" style="90" customWidth="true"/>
    <col min="9" max="9" width="9" style="77"/>
    <col min="10" max="10" width="13.375" style="77" customWidth="true"/>
    <col min="11" max="16384" width="9" style="77"/>
  </cols>
  <sheetData>
    <row r="1" s="88" customFormat="true" ht="48" customHeight="true" spans="1:8">
      <c r="A1" s="92" t="s">
        <v>1297</v>
      </c>
      <c r="B1" s="92"/>
      <c r="C1" s="92"/>
      <c r="D1" s="92"/>
      <c r="E1" s="92"/>
      <c r="F1" s="92"/>
      <c r="G1" s="92"/>
      <c r="H1" s="92"/>
    </row>
    <row r="2" s="26" customFormat="true" ht="15.75" spans="1:8">
      <c r="A2" s="31"/>
      <c r="E2" s="99"/>
      <c r="F2" s="111"/>
      <c r="G2" s="101" t="s">
        <v>38</v>
      </c>
      <c r="H2" s="99"/>
    </row>
    <row r="3" s="27" customFormat="true" ht="33" customHeight="true" spans="1:8">
      <c r="A3" s="33" t="s">
        <v>39</v>
      </c>
      <c r="B3" s="109" t="s">
        <v>40</v>
      </c>
      <c r="C3" s="110"/>
      <c r="D3" s="110"/>
      <c r="E3" s="110"/>
      <c r="F3" s="79" t="s">
        <v>41</v>
      </c>
      <c r="G3" s="79"/>
      <c r="H3" s="112"/>
    </row>
    <row r="4" s="27" customFormat="true" ht="33" customHeight="true" spans="1:8">
      <c r="A4" s="33"/>
      <c r="B4" s="33" t="s">
        <v>42</v>
      </c>
      <c r="C4" s="33" t="s">
        <v>44</v>
      </c>
      <c r="D4" s="33" t="s">
        <v>1298</v>
      </c>
      <c r="E4" s="33" t="s">
        <v>46</v>
      </c>
      <c r="F4" s="113" t="s">
        <v>42</v>
      </c>
      <c r="G4" s="43" t="s">
        <v>47</v>
      </c>
      <c r="H4" s="112"/>
    </row>
    <row r="5" s="77" customFormat="true" ht="23.25" customHeight="true" spans="1:11">
      <c r="A5" s="7" t="s">
        <v>1299</v>
      </c>
      <c r="B5" s="94"/>
      <c r="C5" s="95"/>
      <c r="D5" s="95"/>
      <c r="E5" s="102"/>
      <c r="F5" s="114"/>
      <c r="G5" s="103"/>
      <c r="H5" s="115"/>
      <c r="I5" s="105"/>
      <c r="J5" s="106"/>
      <c r="K5" s="106"/>
    </row>
    <row r="6" s="77" customFormat="true" ht="23.25" customHeight="true" spans="1:11">
      <c r="A6" s="97" t="s">
        <v>1300</v>
      </c>
      <c r="B6" s="94"/>
      <c r="C6" s="95"/>
      <c r="D6" s="95"/>
      <c r="E6" s="102"/>
      <c r="F6" s="114"/>
      <c r="G6" s="103"/>
      <c r="H6" s="115"/>
      <c r="I6" s="105"/>
      <c r="J6" s="106"/>
      <c r="K6" s="106"/>
    </row>
    <row r="7" s="77" customFormat="true" ht="23.25" customHeight="true" spans="1:11">
      <c r="A7" s="97" t="s">
        <v>1301</v>
      </c>
      <c r="B7" s="94"/>
      <c r="C7" s="95"/>
      <c r="D7" s="95"/>
      <c r="E7" s="102"/>
      <c r="F7" s="114"/>
      <c r="G7" s="103"/>
      <c r="H7" s="115"/>
      <c r="I7" s="105"/>
      <c r="J7" s="106"/>
      <c r="K7" s="106"/>
    </row>
    <row r="8" s="77" customFormat="true" ht="23.25" customHeight="true" spans="1:11">
      <c r="A8" s="97" t="s">
        <v>1302</v>
      </c>
      <c r="B8" s="94"/>
      <c r="C8" s="95"/>
      <c r="D8" s="95"/>
      <c r="E8" s="102"/>
      <c r="F8" s="114"/>
      <c r="G8" s="103"/>
      <c r="H8" s="115"/>
      <c r="I8" s="105"/>
      <c r="J8" s="106"/>
      <c r="K8" s="106"/>
    </row>
    <row r="9" s="77" customFormat="true" ht="23.25" customHeight="true" spans="1:11">
      <c r="A9" s="96" t="s">
        <v>1303</v>
      </c>
      <c r="B9" s="94"/>
      <c r="C9" s="95"/>
      <c r="D9" s="95"/>
      <c r="E9" s="102"/>
      <c r="F9" s="114"/>
      <c r="G9" s="103"/>
      <c r="H9" s="115"/>
      <c r="I9" s="105"/>
      <c r="J9" s="106"/>
      <c r="K9" s="106"/>
    </row>
    <row r="10" s="77" customFormat="true" ht="23.25" customHeight="true" spans="1:11">
      <c r="A10" s="97" t="s">
        <v>1300</v>
      </c>
      <c r="B10" s="94"/>
      <c r="C10" s="95"/>
      <c r="D10" s="95"/>
      <c r="E10" s="102"/>
      <c r="F10" s="114"/>
      <c r="G10" s="103"/>
      <c r="H10" s="115"/>
      <c r="I10" s="105"/>
      <c r="J10" s="106"/>
      <c r="K10" s="106"/>
    </row>
    <row r="11" s="77" customFormat="true" ht="23.25" customHeight="true" spans="1:11">
      <c r="A11" s="97" t="s">
        <v>1301</v>
      </c>
      <c r="B11" s="94"/>
      <c r="C11" s="95"/>
      <c r="D11" s="95"/>
      <c r="E11" s="102"/>
      <c r="F11" s="114"/>
      <c r="G11" s="103"/>
      <c r="H11" s="115"/>
      <c r="I11" s="105"/>
      <c r="J11" s="106"/>
      <c r="K11" s="106"/>
    </row>
    <row r="12" s="77" customFormat="true" ht="23.25" customHeight="true" spans="1:11">
      <c r="A12" s="97" t="s">
        <v>1302</v>
      </c>
      <c r="B12" s="94"/>
      <c r="C12" s="95"/>
      <c r="D12" s="95"/>
      <c r="E12" s="102"/>
      <c r="F12" s="114"/>
      <c r="G12" s="103"/>
      <c r="H12" s="115"/>
      <c r="I12" s="105"/>
      <c r="J12" s="106"/>
      <c r="K12" s="106"/>
    </row>
    <row r="13" s="77" customFormat="true" ht="23.25" customHeight="true" spans="1:11">
      <c r="A13" s="97" t="s">
        <v>1304</v>
      </c>
      <c r="B13" s="94"/>
      <c r="C13" s="95"/>
      <c r="D13" s="95"/>
      <c r="E13" s="102"/>
      <c r="F13" s="114"/>
      <c r="G13" s="103"/>
      <c r="H13" s="115"/>
      <c r="I13" s="105"/>
      <c r="J13" s="106"/>
      <c r="K13" s="106"/>
    </row>
    <row r="14" s="77" customFormat="true" ht="23.25" customHeight="true" spans="1:11">
      <c r="A14" s="97" t="s">
        <v>1300</v>
      </c>
      <c r="B14" s="94"/>
      <c r="C14" s="95"/>
      <c r="D14" s="95"/>
      <c r="E14" s="102"/>
      <c r="F14" s="114"/>
      <c r="G14" s="103"/>
      <c r="H14" s="115"/>
      <c r="I14" s="105"/>
      <c r="J14" s="106"/>
      <c r="K14" s="106"/>
    </row>
    <row r="15" s="77" customFormat="true" ht="23.25" customHeight="true" spans="1:11">
      <c r="A15" s="97" t="s">
        <v>1302</v>
      </c>
      <c r="B15" s="94"/>
      <c r="C15" s="95"/>
      <c r="D15" s="95"/>
      <c r="E15" s="102"/>
      <c r="F15" s="114"/>
      <c r="G15" s="103"/>
      <c r="H15" s="115"/>
      <c r="I15" s="105"/>
      <c r="J15" s="106"/>
      <c r="K15" s="106"/>
    </row>
    <row r="16" s="89" customFormat="true" ht="23.25" customHeight="true" spans="1:10">
      <c r="A16" s="97" t="s">
        <v>1305</v>
      </c>
      <c r="B16" s="94"/>
      <c r="C16" s="95"/>
      <c r="D16" s="95"/>
      <c r="E16" s="102"/>
      <c r="F16" s="114"/>
      <c r="G16" s="103"/>
      <c r="H16" s="115"/>
      <c r="J16" s="107"/>
    </row>
    <row r="17" s="89" customFormat="true" ht="23.25" customHeight="true" spans="1:8">
      <c r="A17" s="97" t="s">
        <v>1300</v>
      </c>
      <c r="B17" s="94"/>
      <c r="C17" s="95"/>
      <c r="D17" s="95"/>
      <c r="E17" s="102"/>
      <c r="F17" s="114"/>
      <c r="G17" s="103"/>
      <c r="H17" s="115"/>
    </row>
    <row r="18" s="89" customFormat="true" ht="23.25" customHeight="true" spans="1:8">
      <c r="A18" s="97" t="s">
        <v>1301</v>
      </c>
      <c r="B18" s="94"/>
      <c r="C18" s="95"/>
      <c r="D18" s="95"/>
      <c r="E18" s="102"/>
      <c r="F18" s="114"/>
      <c r="G18" s="103"/>
      <c r="H18" s="115"/>
    </row>
    <row r="19" s="77" customFormat="true" ht="23.25" customHeight="true" spans="1:11">
      <c r="A19" s="97" t="s">
        <v>1302</v>
      </c>
      <c r="B19" s="94"/>
      <c r="C19" s="95"/>
      <c r="D19" s="95"/>
      <c r="E19" s="102"/>
      <c r="F19" s="114"/>
      <c r="G19" s="103"/>
      <c r="H19" s="115"/>
      <c r="I19" s="105"/>
      <c r="J19" s="106"/>
      <c r="K19" s="106"/>
    </row>
    <row r="20" s="89" customFormat="true" ht="23.25" customHeight="true" spans="1:8">
      <c r="A20" s="97" t="s">
        <v>1306</v>
      </c>
      <c r="B20" s="94"/>
      <c r="C20" s="95"/>
      <c r="D20" s="95"/>
      <c r="E20" s="102"/>
      <c r="F20" s="114"/>
      <c r="G20" s="103"/>
      <c r="H20" s="115"/>
    </row>
    <row r="21" s="89" customFormat="true" ht="23.25" customHeight="true" spans="1:8">
      <c r="A21" s="97" t="s">
        <v>1300</v>
      </c>
      <c r="B21" s="94"/>
      <c r="C21" s="95"/>
      <c r="D21" s="95"/>
      <c r="E21" s="102"/>
      <c r="F21" s="114"/>
      <c r="G21" s="103"/>
      <c r="H21" s="115"/>
    </row>
    <row r="22" s="77" customFormat="true" ht="23.25" customHeight="true" spans="1:11">
      <c r="A22" s="97" t="s">
        <v>1302</v>
      </c>
      <c r="B22" s="94"/>
      <c r="C22" s="95"/>
      <c r="D22" s="95"/>
      <c r="E22" s="102"/>
      <c r="F22" s="114"/>
      <c r="G22" s="103"/>
      <c r="H22" s="115"/>
      <c r="I22" s="105"/>
      <c r="J22" s="106"/>
      <c r="K22" s="106"/>
    </row>
    <row r="23" s="89" customFormat="true" ht="23.25" customHeight="true" spans="1:8">
      <c r="A23" s="98" t="s">
        <v>1307</v>
      </c>
      <c r="B23" s="94"/>
      <c r="C23" s="95"/>
      <c r="D23" s="95"/>
      <c r="E23" s="102"/>
      <c r="F23" s="114"/>
      <c r="G23" s="103"/>
      <c r="H23" s="115"/>
    </row>
    <row r="24" s="89" customFormat="true" ht="23.25" customHeight="true" spans="1:8">
      <c r="A24" s="97" t="s">
        <v>1300</v>
      </c>
      <c r="B24" s="94"/>
      <c r="C24" s="95"/>
      <c r="D24" s="95"/>
      <c r="E24" s="102"/>
      <c r="F24" s="114"/>
      <c r="G24" s="103"/>
      <c r="H24" s="115"/>
    </row>
    <row r="25" s="77" customFormat="true" ht="23.25" customHeight="true" spans="1:11">
      <c r="A25" s="97" t="s">
        <v>1302</v>
      </c>
      <c r="B25" s="94"/>
      <c r="C25" s="95"/>
      <c r="D25" s="95"/>
      <c r="E25" s="102"/>
      <c r="F25" s="114"/>
      <c r="G25" s="103"/>
      <c r="H25" s="115"/>
      <c r="I25" s="105"/>
      <c r="J25" s="106"/>
      <c r="K25" s="106"/>
    </row>
    <row r="26" s="77" customFormat="true" ht="23.25" customHeight="true" spans="1:8">
      <c r="A26" s="98" t="s">
        <v>1308</v>
      </c>
      <c r="B26" s="94"/>
      <c r="C26" s="95"/>
      <c r="D26" s="95"/>
      <c r="E26" s="102"/>
      <c r="F26" s="114"/>
      <c r="G26" s="103"/>
      <c r="H26" s="115"/>
    </row>
    <row r="27" s="77" customFormat="true" ht="23.25" customHeight="true" spans="1:8">
      <c r="A27" s="97" t="s">
        <v>1300</v>
      </c>
      <c r="B27" s="94"/>
      <c r="C27" s="95"/>
      <c r="D27" s="95"/>
      <c r="E27" s="102"/>
      <c r="F27" s="114"/>
      <c r="G27" s="103"/>
      <c r="H27" s="115"/>
    </row>
    <row r="28" s="77" customFormat="true" ht="23.25" customHeight="true" spans="1:8">
      <c r="A28" s="97" t="s">
        <v>1301</v>
      </c>
      <c r="B28" s="94"/>
      <c r="C28" s="95"/>
      <c r="D28" s="95"/>
      <c r="E28" s="102"/>
      <c r="F28" s="114"/>
      <c r="G28" s="103"/>
      <c r="H28" s="115"/>
    </row>
    <row r="29" s="77" customFormat="true" ht="23.25" customHeight="true" spans="1:11">
      <c r="A29" s="97" t="s">
        <v>1302</v>
      </c>
      <c r="B29" s="94"/>
      <c r="C29" s="95"/>
      <c r="D29" s="95"/>
      <c r="E29" s="102"/>
      <c r="F29" s="114"/>
      <c r="G29" s="103"/>
      <c r="H29" s="115"/>
      <c r="I29" s="105"/>
      <c r="J29" s="106"/>
      <c r="K29" s="106"/>
    </row>
    <row r="30" s="77" customFormat="true" ht="23.25" customHeight="true" spans="1:8">
      <c r="A30" s="98" t="s">
        <v>1309</v>
      </c>
      <c r="B30" s="94"/>
      <c r="C30" s="95"/>
      <c r="D30" s="95"/>
      <c r="E30" s="102"/>
      <c r="F30" s="114"/>
      <c r="G30" s="103"/>
      <c r="H30" s="115"/>
    </row>
    <row r="31" s="77" customFormat="true" ht="23.25" customHeight="true" spans="1:8">
      <c r="A31" s="97" t="s">
        <v>1300</v>
      </c>
      <c r="B31" s="94"/>
      <c r="C31" s="95"/>
      <c r="D31" s="95"/>
      <c r="E31" s="102"/>
      <c r="F31" s="114"/>
      <c r="G31" s="103"/>
      <c r="H31" s="115"/>
    </row>
    <row r="32" s="77" customFormat="true" ht="23.25" customHeight="true" spans="1:8">
      <c r="A32" s="97" t="s">
        <v>1301</v>
      </c>
      <c r="B32" s="94"/>
      <c r="C32" s="95"/>
      <c r="D32" s="95"/>
      <c r="E32" s="102"/>
      <c r="F32" s="114"/>
      <c r="G32" s="103"/>
      <c r="H32" s="115"/>
    </row>
    <row r="33" s="77" customFormat="true" ht="23.25" customHeight="true" spans="1:11">
      <c r="A33" s="97" t="s">
        <v>1302</v>
      </c>
      <c r="B33" s="94"/>
      <c r="C33" s="95"/>
      <c r="D33" s="95"/>
      <c r="E33" s="102"/>
      <c r="F33" s="114"/>
      <c r="G33" s="103"/>
      <c r="H33" s="115"/>
      <c r="I33" s="105"/>
      <c r="J33" s="106"/>
      <c r="K33" s="106"/>
    </row>
    <row r="34" s="77" customFormat="true" ht="23.25" customHeight="true" spans="1:8">
      <c r="A34" s="97" t="s">
        <v>1310</v>
      </c>
      <c r="B34" s="94"/>
      <c r="C34" s="95"/>
      <c r="D34" s="95"/>
      <c r="E34" s="102"/>
      <c r="F34" s="114"/>
      <c r="G34" s="103"/>
      <c r="H34" s="107"/>
    </row>
    <row r="35" s="77" customFormat="true" ht="23.25" customHeight="true" spans="1:8">
      <c r="A35" s="97" t="s">
        <v>1300</v>
      </c>
      <c r="B35" s="94"/>
      <c r="C35" s="95"/>
      <c r="D35" s="95"/>
      <c r="E35" s="102"/>
      <c r="F35" s="114"/>
      <c r="G35" s="103"/>
      <c r="H35" s="107"/>
    </row>
    <row r="36" s="77" customFormat="true" ht="23.25" customHeight="true" spans="1:8">
      <c r="A36" s="97" t="s">
        <v>1301</v>
      </c>
      <c r="B36" s="94"/>
      <c r="C36" s="95"/>
      <c r="D36" s="95"/>
      <c r="E36" s="102"/>
      <c r="F36" s="114"/>
      <c r="G36" s="103"/>
      <c r="H36" s="107"/>
    </row>
    <row r="37" s="77" customFormat="true" ht="23.25" customHeight="true" spans="1:11">
      <c r="A37" s="97" t="s">
        <v>1302</v>
      </c>
      <c r="B37" s="94"/>
      <c r="C37" s="95"/>
      <c r="D37" s="95"/>
      <c r="E37" s="102"/>
      <c r="F37" s="114"/>
      <c r="G37" s="103"/>
      <c r="H37" s="115"/>
      <c r="I37" s="105"/>
      <c r="J37" s="106"/>
      <c r="K37" s="106"/>
    </row>
    <row r="38" s="77" customFormat="true" ht="24.6" customHeight="true" spans="1:8">
      <c r="A38" s="77" t="s">
        <v>1311</v>
      </c>
      <c r="E38" s="90"/>
      <c r="F38" s="108"/>
      <c r="G38" s="91"/>
      <c r="H38" s="107"/>
    </row>
    <row r="39" s="77" customFormat="true" ht="24.6" customHeight="true" spans="5:8">
      <c r="E39" s="90"/>
      <c r="F39" s="108"/>
      <c r="G39" s="91"/>
      <c r="H39" s="107"/>
    </row>
    <row r="40" s="77" customFormat="true" ht="24.6" customHeight="true" spans="5:8">
      <c r="E40" s="90"/>
      <c r="F40" s="108"/>
      <c r="G40" s="91"/>
      <c r="H40" s="107"/>
    </row>
    <row r="41" s="77" customFormat="true" ht="24.6" customHeight="true" spans="5:8">
      <c r="E41" s="90"/>
      <c r="F41" s="108"/>
      <c r="G41" s="91"/>
      <c r="H41" s="107"/>
    </row>
    <row r="42" s="77" customFormat="true" spans="5:8">
      <c r="E42" s="90"/>
      <c r="F42" s="108"/>
      <c r="G42" s="91"/>
      <c r="H42" s="107"/>
    </row>
    <row r="43" s="77" customFormat="true" spans="5:8">
      <c r="E43" s="90"/>
      <c r="F43" s="108"/>
      <c r="G43" s="91"/>
      <c r="H43" s="107"/>
    </row>
    <row r="44" s="77" customFormat="true" spans="5:8">
      <c r="E44" s="90"/>
      <c r="F44" s="108"/>
      <c r="G44" s="91"/>
      <c r="H44" s="107"/>
    </row>
    <row r="45" s="77" customFormat="true" spans="5:8">
      <c r="E45" s="90"/>
      <c r="F45" s="108"/>
      <c r="G45" s="91"/>
      <c r="H45" s="107"/>
    </row>
    <row r="46" s="77" customFormat="true" spans="5:8">
      <c r="E46" s="90"/>
      <c r="F46" s="108"/>
      <c r="G46" s="91"/>
      <c r="H46" s="107"/>
    </row>
    <row r="47" s="77" customFormat="true" spans="5:8">
      <c r="E47" s="90"/>
      <c r="F47" s="108"/>
      <c r="G47" s="91"/>
      <c r="H47" s="107"/>
    </row>
  </sheetData>
  <mergeCells count="4">
    <mergeCell ref="A1:G1"/>
    <mergeCell ref="B3:E3"/>
    <mergeCell ref="F3:G3"/>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G1"/>
    </sheetView>
  </sheetViews>
  <sheetFormatPr defaultColWidth="9" defaultRowHeight="16.5"/>
  <cols>
    <col min="1" max="1" width="41" style="77" customWidth="true"/>
    <col min="2" max="4" width="12.75" style="77" customWidth="true"/>
    <col min="5" max="5" width="12.75" style="90" customWidth="true"/>
    <col min="6" max="7" width="12.75" style="91" customWidth="true"/>
    <col min="8" max="8" width="14.75" style="77"/>
    <col min="9" max="9" width="9.5" style="77"/>
    <col min="10" max="10" width="13.375" style="77" customWidth="true"/>
    <col min="11" max="16384" width="9" style="77"/>
  </cols>
  <sheetData>
    <row r="1" s="88" customFormat="true" ht="48" customHeight="true" spans="1:7">
      <c r="A1" s="92" t="s">
        <v>1312</v>
      </c>
      <c r="B1" s="92"/>
      <c r="C1" s="92"/>
      <c r="D1" s="92"/>
      <c r="E1" s="92"/>
      <c r="F1" s="92"/>
      <c r="G1" s="92"/>
    </row>
    <row r="2" s="26" customFormat="true" ht="15.75" spans="1:7">
      <c r="A2" s="31"/>
      <c r="E2" s="99"/>
      <c r="F2" s="100"/>
      <c r="G2" s="101" t="s">
        <v>38</v>
      </c>
    </row>
    <row r="3" s="27" customFormat="true" ht="33" customHeight="true" spans="1:7">
      <c r="A3" s="33" t="s">
        <v>39</v>
      </c>
      <c r="B3" s="93" t="s">
        <v>40</v>
      </c>
      <c r="C3" s="93"/>
      <c r="D3" s="93"/>
      <c r="E3" s="93"/>
      <c r="F3" s="79" t="s">
        <v>41</v>
      </c>
      <c r="G3" s="79"/>
    </row>
    <row r="4" s="27" customFormat="true" ht="33" customHeight="true" spans="1:7">
      <c r="A4" s="33"/>
      <c r="B4" s="33" t="s">
        <v>42</v>
      </c>
      <c r="C4" s="33" t="s">
        <v>44</v>
      </c>
      <c r="D4" s="33" t="s">
        <v>1298</v>
      </c>
      <c r="E4" s="33" t="s">
        <v>1313</v>
      </c>
      <c r="F4" s="33" t="s">
        <v>42</v>
      </c>
      <c r="G4" s="43" t="s">
        <v>47</v>
      </c>
    </row>
    <row r="5" s="77" customFormat="true" ht="34.5" customHeight="true" spans="1:11">
      <c r="A5" s="7" t="s">
        <v>1314</v>
      </c>
      <c r="B5" s="94"/>
      <c r="C5" s="95"/>
      <c r="D5" s="95"/>
      <c r="E5" s="102"/>
      <c r="F5" s="103"/>
      <c r="G5" s="103"/>
      <c r="H5" s="104"/>
      <c r="I5" s="105"/>
      <c r="J5" s="106"/>
      <c r="K5" s="106"/>
    </row>
    <row r="6" s="77" customFormat="true" ht="34.5" customHeight="true" spans="1:11">
      <c r="A6" s="96" t="s">
        <v>1315</v>
      </c>
      <c r="B6" s="94"/>
      <c r="C6" s="95"/>
      <c r="D6" s="95"/>
      <c r="E6" s="102"/>
      <c r="F6" s="103"/>
      <c r="G6" s="103"/>
      <c r="H6" s="104"/>
      <c r="I6" s="105"/>
      <c r="J6" s="106"/>
      <c r="K6" s="106"/>
    </row>
    <row r="7" s="77" customFormat="true" ht="34.5" customHeight="true" spans="1:11">
      <c r="A7" s="97" t="s">
        <v>1316</v>
      </c>
      <c r="B7" s="94"/>
      <c r="C7" s="95"/>
      <c r="D7" s="95"/>
      <c r="E7" s="102"/>
      <c r="F7" s="103"/>
      <c r="G7" s="103"/>
      <c r="H7" s="104"/>
      <c r="I7" s="105"/>
      <c r="J7" s="106"/>
      <c r="K7" s="106"/>
    </row>
    <row r="8" s="77" customFormat="true" ht="34.5" customHeight="true" spans="1:11">
      <c r="A8" s="97" t="s">
        <v>1317</v>
      </c>
      <c r="B8" s="94"/>
      <c r="C8" s="95"/>
      <c r="D8" s="95"/>
      <c r="E8" s="102"/>
      <c r="F8" s="103"/>
      <c r="G8" s="103"/>
      <c r="H8" s="104"/>
      <c r="I8" s="105"/>
      <c r="J8" s="106"/>
      <c r="K8" s="106"/>
    </row>
    <row r="9" s="77" customFormat="true" ht="34.5" customHeight="true" spans="1:11">
      <c r="A9" s="97" t="s">
        <v>1318</v>
      </c>
      <c r="B9" s="94"/>
      <c r="C9" s="95"/>
      <c r="D9" s="95"/>
      <c r="E9" s="102"/>
      <c r="F9" s="103"/>
      <c r="G9" s="103"/>
      <c r="H9" s="104"/>
      <c r="I9" s="105"/>
      <c r="J9" s="106"/>
      <c r="K9" s="106"/>
    </row>
    <row r="10" s="77" customFormat="true" ht="34.5" customHeight="true" spans="1:11">
      <c r="A10" s="97" t="s">
        <v>1319</v>
      </c>
      <c r="B10" s="94"/>
      <c r="C10" s="95"/>
      <c r="D10" s="95"/>
      <c r="E10" s="102"/>
      <c r="F10" s="103"/>
      <c r="G10" s="103"/>
      <c r="H10" s="104"/>
      <c r="I10" s="105"/>
      <c r="J10" s="106"/>
      <c r="K10" s="106"/>
    </row>
    <row r="11" s="77" customFormat="true" ht="34.5" customHeight="true" spans="1:11">
      <c r="A11" s="97" t="s">
        <v>1320</v>
      </c>
      <c r="B11" s="94"/>
      <c r="C11" s="95"/>
      <c r="D11" s="95"/>
      <c r="E11" s="102"/>
      <c r="F11" s="103"/>
      <c r="G11" s="103"/>
      <c r="H11" s="104"/>
      <c r="I11" s="105"/>
      <c r="J11" s="106"/>
      <c r="K11" s="106"/>
    </row>
    <row r="12" s="77" customFormat="true" ht="34.5" customHeight="true" spans="1:11">
      <c r="A12" s="97" t="s">
        <v>1317</v>
      </c>
      <c r="B12" s="94"/>
      <c r="C12" s="95"/>
      <c r="D12" s="95"/>
      <c r="E12" s="102"/>
      <c r="F12" s="103"/>
      <c r="G12" s="103"/>
      <c r="H12" s="104"/>
      <c r="I12" s="105"/>
      <c r="J12" s="106"/>
      <c r="K12" s="106"/>
    </row>
    <row r="13" s="89" customFormat="true" ht="34.5" customHeight="true" spans="1:10">
      <c r="A13" s="97" t="s">
        <v>1321</v>
      </c>
      <c r="B13" s="94"/>
      <c r="C13" s="95"/>
      <c r="D13" s="95"/>
      <c r="E13" s="102"/>
      <c r="F13" s="103"/>
      <c r="G13" s="103"/>
      <c r="H13" s="104"/>
      <c r="J13" s="107"/>
    </row>
    <row r="14" s="89" customFormat="true" ht="34.5" customHeight="true" spans="1:8">
      <c r="A14" s="97" t="s">
        <v>1322</v>
      </c>
      <c r="B14" s="94"/>
      <c r="C14" s="95"/>
      <c r="D14" s="95"/>
      <c r="E14" s="102"/>
      <c r="F14" s="103"/>
      <c r="G14" s="103"/>
      <c r="H14" s="104"/>
    </row>
    <row r="15" s="89" customFormat="true" ht="34.5" customHeight="true" spans="1:8">
      <c r="A15" s="97" t="s">
        <v>1323</v>
      </c>
      <c r="B15" s="94"/>
      <c r="C15" s="95"/>
      <c r="D15" s="95"/>
      <c r="E15" s="102"/>
      <c r="F15" s="103"/>
      <c r="G15" s="103"/>
      <c r="H15" s="104"/>
    </row>
    <row r="16" s="89" customFormat="true" ht="34.5" customHeight="true" spans="1:8">
      <c r="A16" s="97" t="s">
        <v>1324</v>
      </c>
      <c r="B16" s="94"/>
      <c r="C16" s="95"/>
      <c r="D16" s="95"/>
      <c r="E16" s="102"/>
      <c r="F16" s="103"/>
      <c r="G16" s="103"/>
      <c r="H16" s="104"/>
    </row>
    <row r="17" s="89" customFormat="true" ht="34.5" customHeight="true" spans="1:8">
      <c r="A17" s="97" t="s">
        <v>1325</v>
      </c>
      <c r="B17" s="94"/>
      <c r="C17" s="95"/>
      <c r="D17" s="95"/>
      <c r="E17" s="102"/>
      <c r="F17" s="103"/>
      <c r="G17" s="103"/>
      <c r="H17" s="104"/>
    </row>
    <row r="18" s="89" customFormat="true" ht="34.5" customHeight="true" spans="1:8">
      <c r="A18" s="97" t="s">
        <v>1326</v>
      </c>
      <c r="B18" s="94"/>
      <c r="C18" s="95"/>
      <c r="D18" s="95"/>
      <c r="E18" s="102"/>
      <c r="F18" s="103"/>
      <c r="G18" s="103"/>
      <c r="H18" s="104"/>
    </row>
    <row r="19" s="89" customFormat="true" ht="34.5" customHeight="true" spans="1:8">
      <c r="A19" s="97" t="s">
        <v>1327</v>
      </c>
      <c r="B19" s="94"/>
      <c r="C19" s="95"/>
      <c r="D19" s="95"/>
      <c r="E19" s="102"/>
      <c r="F19" s="103"/>
      <c r="G19" s="103"/>
      <c r="H19" s="104"/>
    </row>
    <row r="20" s="77" customFormat="true" ht="34.5" customHeight="true" spans="1:8">
      <c r="A20" s="98" t="s">
        <v>1328</v>
      </c>
      <c r="B20" s="94"/>
      <c r="C20" s="95"/>
      <c r="D20" s="95"/>
      <c r="E20" s="102"/>
      <c r="F20" s="103"/>
      <c r="G20" s="103"/>
      <c r="H20" s="104"/>
    </row>
    <row r="21" s="77" customFormat="true" ht="34.5" customHeight="true" spans="1:8">
      <c r="A21" s="97" t="s">
        <v>1329</v>
      </c>
      <c r="B21" s="94"/>
      <c r="C21" s="95"/>
      <c r="D21" s="95"/>
      <c r="E21" s="102"/>
      <c r="F21" s="103"/>
      <c r="G21" s="103"/>
      <c r="H21" s="104"/>
    </row>
    <row r="22" s="77" customFormat="true" ht="34.5" customHeight="true" spans="1:8">
      <c r="A22" s="98" t="s">
        <v>1330</v>
      </c>
      <c r="B22" s="94"/>
      <c r="C22" s="95"/>
      <c r="D22" s="95"/>
      <c r="E22" s="102"/>
      <c r="F22" s="103"/>
      <c r="G22" s="103"/>
      <c r="H22" s="104"/>
    </row>
    <row r="23" s="77" customFormat="true" ht="34.5" customHeight="true" spans="1:8">
      <c r="A23" s="98" t="s">
        <v>1331</v>
      </c>
      <c r="B23" s="94"/>
      <c r="C23" s="95"/>
      <c r="D23" s="95"/>
      <c r="E23" s="102"/>
      <c r="F23" s="103"/>
      <c r="G23" s="103"/>
      <c r="H23" s="104"/>
    </row>
    <row r="24" s="77" customFormat="true" ht="34.5" customHeight="true" spans="1:7">
      <c r="A24" s="98" t="s">
        <v>1332</v>
      </c>
      <c r="B24" s="94"/>
      <c r="C24" s="95"/>
      <c r="D24" s="95"/>
      <c r="E24" s="102"/>
      <c r="F24" s="103"/>
      <c r="G24" s="103"/>
    </row>
    <row r="25" s="77" customFormat="true" ht="24.6" customHeight="true" spans="1:7">
      <c r="A25" s="77" t="s">
        <v>1311</v>
      </c>
      <c r="E25" s="90"/>
      <c r="F25" s="91"/>
      <c r="G25" s="91"/>
    </row>
    <row r="26" s="77" customFormat="true" ht="24.6" customHeight="true" spans="5:7">
      <c r="E26" s="90"/>
      <c r="F26" s="91"/>
      <c r="G26" s="91"/>
    </row>
    <row r="27" s="77" customFormat="true" ht="24.6" customHeight="true" spans="5:7">
      <c r="E27" s="90"/>
      <c r="F27" s="91"/>
      <c r="G27" s="91"/>
    </row>
    <row r="28" s="77" customFormat="true" ht="24.6" customHeight="true" spans="5:7">
      <c r="E28" s="90"/>
      <c r="F28" s="91"/>
      <c r="G28" s="91"/>
    </row>
    <row r="29" s="77" customFormat="true" ht="24.6" customHeight="true" spans="5:7">
      <c r="E29" s="90"/>
      <c r="F29" s="91"/>
      <c r="G29" s="91"/>
    </row>
    <row r="30" s="77" customFormat="true" ht="24.6" customHeight="true" spans="5:7">
      <c r="E30" s="90"/>
      <c r="F30" s="91"/>
      <c r="G30" s="91"/>
    </row>
    <row r="31" s="77" customFormat="true" ht="24.6" customHeight="true" spans="5:7">
      <c r="E31" s="90"/>
      <c r="F31" s="91"/>
      <c r="G31" s="91"/>
    </row>
    <row r="32" s="77" customFormat="true" ht="24.6" customHeight="true" spans="5:7">
      <c r="E32" s="90"/>
      <c r="F32" s="91"/>
      <c r="G32" s="91"/>
    </row>
  </sheetData>
  <mergeCells count="4">
    <mergeCell ref="A1:G1"/>
    <mergeCell ref="B3:E3"/>
    <mergeCell ref="F3:G3"/>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1" sqref="A1:G1"/>
    </sheetView>
  </sheetViews>
  <sheetFormatPr defaultColWidth="9" defaultRowHeight="16.5"/>
  <cols>
    <col min="1" max="1" width="42.75" style="77" customWidth="true"/>
    <col min="2" max="3" width="13.75" style="77" customWidth="true"/>
    <col min="4" max="4" width="12" style="77" customWidth="true"/>
    <col min="5" max="5" width="12" style="90" customWidth="true"/>
    <col min="6" max="6" width="13.75" style="108" customWidth="true"/>
    <col min="7" max="7" width="12" style="91" customWidth="true"/>
    <col min="8" max="8" width="7" style="90" customWidth="true"/>
    <col min="9" max="9" width="9" style="77"/>
    <col min="10" max="10" width="13.375" style="77" customWidth="true"/>
    <col min="11" max="16384" width="9" style="77"/>
  </cols>
  <sheetData>
    <row r="1" s="88" customFormat="true" ht="48" customHeight="true" spans="1:8">
      <c r="A1" s="92" t="s">
        <v>1333</v>
      </c>
      <c r="B1" s="92"/>
      <c r="C1" s="92"/>
      <c r="D1" s="92"/>
      <c r="E1" s="92"/>
      <c r="F1" s="92"/>
      <c r="G1" s="92"/>
      <c r="H1" s="92"/>
    </row>
    <row r="2" s="26" customFormat="true" ht="15.75" spans="1:8">
      <c r="A2" s="31"/>
      <c r="E2" s="99"/>
      <c r="F2" s="111"/>
      <c r="G2" s="101" t="s">
        <v>38</v>
      </c>
      <c r="H2" s="99"/>
    </row>
    <row r="3" s="27" customFormat="true" ht="33" customHeight="true" spans="1:8">
      <c r="A3" s="33" t="s">
        <v>39</v>
      </c>
      <c r="B3" s="109" t="s">
        <v>40</v>
      </c>
      <c r="C3" s="110"/>
      <c r="D3" s="110"/>
      <c r="E3" s="110"/>
      <c r="F3" s="79" t="s">
        <v>41</v>
      </c>
      <c r="G3" s="79"/>
      <c r="H3" s="112"/>
    </row>
    <row r="4" s="27" customFormat="true" ht="33" customHeight="true" spans="1:8">
      <c r="A4" s="33"/>
      <c r="B4" s="33" t="s">
        <v>42</v>
      </c>
      <c r="C4" s="33" t="s">
        <v>44</v>
      </c>
      <c r="D4" s="33" t="s">
        <v>1298</v>
      </c>
      <c r="E4" s="33" t="s">
        <v>46</v>
      </c>
      <c r="F4" s="113" t="s">
        <v>42</v>
      </c>
      <c r="G4" s="43" t="s">
        <v>47</v>
      </c>
      <c r="H4" s="112"/>
    </row>
    <row r="5" s="77" customFormat="true" ht="23.25" customHeight="true" spans="1:11">
      <c r="A5" s="7" t="s">
        <v>1299</v>
      </c>
      <c r="B5" s="94"/>
      <c r="C5" s="95"/>
      <c r="D5" s="95"/>
      <c r="E5" s="102"/>
      <c r="F5" s="114"/>
      <c r="G5" s="103"/>
      <c r="H5" s="115"/>
      <c r="I5" s="105"/>
      <c r="J5" s="106"/>
      <c r="K5" s="106"/>
    </row>
    <row r="6" s="77" customFormat="true" ht="23.25" customHeight="true" spans="1:11">
      <c r="A6" s="97" t="s">
        <v>1300</v>
      </c>
      <c r="B6" s="94"/>
      <c r="C6" s="95"/>
      <c r="D6" s="95"/>
      <c r="E6" s="102"/>
      <c r="F6" s="114"/>
      <c r="G6" s="103"/>
      <c r="H6" s="115"/>
      <c r="I6" s="105"/>
      <c r="J6" s="106"/>
      <c r="K6" s="106"/>
    </row>
    <row r="7" s="77" customFormat="true" ht="23.25" customHeight="true" spans="1:11">
      <c r="A7" s="97" t="s">
        <v>1301</v>
      </c>
      <c r="B7" s="94"/>
      <c r="C7" s="95"/>
      <c r="D7" s="95"/>
      <c r="E7" s="102"/>
      <c r="F7" s="114"/>
      <c r="G7" s="103"/>
      <c r="H7" s="115"/>
      <c r="I7" s="105"/>
      <c r="J7" s="106"/>
      <c r="K7" s="106"/>
    </row>
    <row r="8" s="77" customFormat="true" ht="23.25" customHeight="true" spans="1:11">
      <c r="A8" s="97" t="s">
        <v>1302</v>
      </c>
      <c r="B8" s="94"/>
      <c r="C8" s="95"/>
      <c r="D8" s="95"/>
      <c r="E8" s="102"/>
      <c r="F8" s="114"/>
      <c r="G8" s="103"/>
      <c r="H8" s="115"/>
      <c r="I8" s="105"/>
      <c r="J8" s="106"/>
      <c r="K8" s="106"/>
    </row>
    <row r="9" s="77" customFormat="true" ht="23.25" customHeight="true" spans="1:11">
      <c r="A9" s="96" t="s">
        <v>1303</v>
      </c>
      <c r="B9" s="94"/>
      <c r="C9" s="95"/>
      <c r="D9" s="95"/>
      <c r="E9" s="102"/>
      <c r="F9" s="114"/>
      <c r="G9" s="103"/>
      <c r="H9" s="115"/>
      <c r="I9" s="105"/>
      <c r="J9" s="106"/>
      <c r="K9" s="106"/>
    </row>
    <row r="10" s="77" customFormat="true" ht="23.25" customHeight="true" spans="1:11">
      <c r="A10" s="97" t="s">
        <v>1300</v>
      </c>
      <c r="B10" s="94"/>
      <c r="C10" s="95"/>
      <c r="D10" s="95"/>
      <c r="E10" s="102"/>
      <c r="F10" s="114"/>
      <c r="G10" s="103"/>
      <c r="H10" s="115"/>
      <c r="I10" s="105"/>
      <c r="J10" s="106"/>
      <c r="K10" s="106"/>
    </row>
    <row r="11" s="77" customFormat="true" ht="23.25" customHeight="true" spans="1:11">
      <c r="A11" s="97" t="s">
        <v>1301</v>
      </c>
      <c r="B11" s="94"/>
      <c r="C11" s="95"/>
      <c r="D11" s="95"/>
      <c r="E11" s="102"/>
      <c r="F11" s="114"/>
      <c r="G11" s="103"/>
      <c r="H11" s="115"/>
      <c r="I11" s="105"/>
      <c r="J11" s="106"/>
      <c r="K11" s="106"/>
    </row>
    <row r="12" s="77" customFormat="true" ht="23.25" customHeight="true" spans="1:11">
      <c r="A12" s="97" t="s">
        <v>1302</v>
      </c>
      <c r="B12" s="94"/>
      <c r="C12" s="95"/>
      <c r="D12" s="95"/>
      <c r="E12" s="102"/>
      <c r="F12" s="114"/>
      <c r="G12" s="103"/>
      <c r="H12" s="115"/>
      <c r="I12" s="105"/>
      <c r="J12" s="106"/>
      <c r="K12" s="106"/>
    </row>
    <row r="13" s="77" customFormat="true" ht="23.25" customHeight="true" spans="1:11">
      <c r="A13" s="97" t="s">
        <v>1304</v>
      </c>
      <c r="B13" s="94"/>
      <c r="C13" s="95"/>
      <c r="D13" s="95"/>
      <c r="E13" s="102"/>
      <c r="F13" s="114"/>
      <c r="G13" s="103"/>
      <c r="H13" s="115"/>
      <c r="I13" s="105"/>
      <c r="J13" s="106"/>
      <c r="K13" s="106"/>
    </row>
    <row r="14" s="77" customFormat="true" ht="23.25" customHeight="true" spans="1:11">
      <c r="A14" s="97" t="s">
        <v>1300</v>
      </c>
      <c r="B14" s="94"/>
      <c r="C14" s="95"/>
      <c r="D14" s="95"/>
      <c r="E14" s="102"/>
      <c r="F14" s="114"/>
      <c r="G14" s="103"/>
      <c r="H14" s="115"/>
      <c r="I14" s="105"/>
      <c r="J14" s="106"/>
      <c r="K14" s="106"/>
    </row>
    <row r="15" s="77" customFormat="true" ht="23.25" customHeight="true" spans="1:11">
      <c r="A15" s="97" t="s">
        <v>1302</v>
      </c>
      <c r="B15" s="94"/>
      <c r="C15" s="95"/>
      <c r="D15" s="95"/>
      <c r="E15" s="102"/>
      <c r="F15" s="114"/>
      <c r="G15" s="103"/>
      <c r="H15" s="115"/>
      <c r="I15" s="105"/>
      <c r="J15" s="106"/>
      <c r="K15" s="106"/>
    </row>
    <row r="16" s="89" customFormat="true" ht="23.25" customHeight="true" spans="1:10">
      <c r="A16" s="97" t="s">
        <v>1305</v>
      </c>
      <c r="B16" s="94"/>
      <c r="C16" s="95"/>
      <c r="D16" s="95"/>
      <c r="E16" s="102"/>
      <c r="F16" s="114"/>
      <c r="G16" s="103"/>
      <c r="H16" s="115"/>
      <c r="J16" s="107"/>
    </row>
    <row r="17" s="89" customFormat="true" ht="23.25" customHeight="true" spans="1:8">
      <c r="A17" s="97" t="s">
        <v>1300</v>
      </c>
      <c r="B17" s="94"/>
      <c r="C17" s="95"/>
      <c r="D17" s="95"/>
      <c r="E17" s="102"/>
      <c r="F17" s="114"/>
      <c r="G17" s="103"/>
      <c r="H17" s="115"/>
    </row>
    <row r="18" s="89" customFormat="true" ht="23.25" customHeight="true" spans="1:8">
      <c r="A18" s="97" t="s">
        <v>1301</v>
      </c>
      <c r="B18" s="94"/>
      <c r="C18" s="95"/>
      <c r="D18" s="95"/>
      <c r="E18" s="102"/>
      <c r="F18" s="114"/>
      <c r="G18" s="103"/>
      <c r="H18" s="115"/>
    </row>
    <row r="19" s="77" customFormat="true" ht="23.25" customHeight="true" spans="1:11">
      <c r="A19" s="97" t="s">
        <v>1302</v>
      </c>
      <c r="B19" s="94"/>
      <c r="C19" s="95"/>
      <c r="D19" s="95"/>
      <c r="E19" s="102"/>
      <c r="F19" s="114"/>
      <c r="G19" s="103"/>
      <c r="H19" s="115"/>
      <c r="I19" s="105"/>
      <c r="J19" s="106"/>
      <c r="K19" s="106"/>
    </row>
    <row r="20" s="89" customFormat="true" ht="23.25" customHeight="true" spans="1:8">
      <c r="A20" s="97" t="s">
        <v>1306</v>
      </c>
      <c r="B20" s="94"/>
      <c r="C20" s="95"/>
      <c r="D20" s="95"/>
      <c r="E20" s="102"/>
      <c r="F20" s="114"/>
      <c r="G20" s="103"/>
      <c r="H20" s="115"/>
    </row>
    <row r="21" s="89" customFormat="true" ht="23.25" customHeight="true" spans="1:8">
      <c r="A21" s="97" t="s">
        <v>1300</v>
      </c>
      <c r="B21" s="94"/>
      <c r="C21" s="95"/>
      <c r="D21" s="95"/>
      <c r="E21" s="102"/>
      <c r="F21" s="114"/>
      <c r="G21" s="103"/>
      <c r="H21" s="115"/>
    </row>
    <row r="22" s="77" customFormat="true" ht="23.25" customHeight="true" spans="1:11">
      <c r="A22" s="97" t="s">
        <v>1302</v>
      </c>
      <c r="B22" s="94"/>
      <c r="C22" s="95"/>
      <c r="D22" s="95"/>
      <c r="E22" s="102"/>
      <c r="F22" s="114"/>
      <c r="G22" s="103"/>
      <c r="H22" s="115"/>
      <c r="I22" s="105"/>
      <c r="J22" s="106"/>
      <c r="K22" s="106"/>
    </row>
    <row r="23" s="89" customFormat="true" ht="23.25" customHeight="true" spans="1:8">
      <c r="A23" s="98" t="s">
        <v>1307</v>
      </c>
      <c r="B23" s="94"/>
      <c r="C23" s="95"/>
      <c r="D23" s="95"/>
      <c r="E23" s="102"/>
      <c r="F23" s="114"/>
      <c r="G23" s="103"/>
      <c r="H23" s="115"/>
    </row>
    <row r="24" s="89" customFormat="true" ht="23.25" customHeight="true" spans="1:8">
      <c r="A24" s="97" t="s">
        <v>1300</v>
      </c>
      <c r="B24" s="94"/>
      <c r="C24" s="95"/>
      <c r="D24" s="95"/>
      <c r="E24" s="102"/>
      <c r="F24" s="114"/>
      <c r="G24" s="103"/>
      <c r="H24" s="115"/>
    </row>
    <row r="25" s="77" customFormat="true" ht="23.25" customHeight="true" spans="1:11">
      <c r="A25" s="97" t="s">
        <v>1302</v>
      </c>
      <c r="B25" s="94"/>
      <c r="C25" s="95"/>
      <c r="D25" s="95"/>
      <c r="E25" s="102"/>
      <c r="F25" s="114"/>
      <c r="G25" s="103"/>
      <c r="H25" s="115"/>
      <c r="I25" s="105"/>
      <c r="J25" s="106"/>
      <c r="K25" s="106"/>
    </row>
    <row r="26" s="77" customFormat="true" ht="23.25" customHeight="true" spans="1:8">
      <c r="A26" s="98" t="s">
        <v>1308</v>
      </c>
      <c r="B26" s="94"/>
      <c r="C26" s="95"/>
      <c r="D26" s="95"/>
      <c r="E26" s="102"/>
      <c r="F26" s="114"/>
      <c r="G26" s="103"/>
      <c r="H26" s="115"/>
    </row>
    <row r="27" s="77" customFormat="true" ht="23.25" customHeight="true" spans="1:8">
      <c r="A27" s="97" t="s">
        <v>1300</v>
      </c>
      <c r="B27" s="94"/>
      <c r="C27" s="95"/>
      <c r="D27" s="95"/>
      <c r="E27" s="102"/>
      <c r="F27" s="114"/>
      <c r="G27" s="103"/>
      <c r="H27" s="115"/>
    </row>
    <row r="28" s="77" customFormat="true" ht="23.25" customHeight="true" spans="1:8">
      <c r="A28" s="97" t="s">
        <v>1301</v>
      </c>
      <c r="B28" s="94"/>
      <c r="C28" s="95"/>
      <c r="D28" s="95"/>
      <c r="E28" s="102"/>
      <c r="F28" s="114"/>
      <c r="G28" s="103"/>
      <c r="H28" s="115"/>
    </row>
    <row r="29" s="77" customFormat="true" ht="23.25" customHeight="true" spans="1:11">
      <c r="A29" s="97" t="s">
        <v>1302</v>
      </c>
      <c r="B29" s="94"/>
      <c r="C29" s="95"/>
      <c r="D29" s="95"/>
      <c r="E29" s="102"/>
      <c r="F29" s="114"/>
      <c r="G29" s="103"/>
      <c r="H29" s="115"/>
      <c r="I29" s="105"/>
      <c r="J29" s="106"/>
      <c r="K29" s="106"/>
    </row>
    <row r="30" s="77" customFormat="true" ht="23.25" customHeight="true" spans="1:8">
      <c r="A30" s="98" t="s">
        <v>1309</v>
      </c>
      <c r="B30" s="94"/>
      <c r="C30" s="95"/>
      <c r="D30" s="95"/>
      <c r="E30" s="102"/>
      <c r="F30" s="114"/>
      <c r="G30" s="103"/>
      <c r="H30" s="115"/>
    </row>
    <row r="31" s="77" customFormat="true" ht="23.25" customHeight="true" spans="1:8">
      <c r="A31" s="97" t="s">
        <v>1300</v>
      </c>
      <c r="B31" s="94"/>
      <c r="C31" s="95"/>
      <c r="D31" s="95"/>
      <c r="E31" s="102"/>
      <c r="F31" s="114"/>
      <c r="G31" s="103"/>
      <c r="H31" s="115"/>
    </row>
    <row r="32" s="77" customFormat="true" ht="23.25" customHeight="true" spans="1:8">
      <c r="A32" s="97" t="s">
        <v>1301</v>
      </c>
      <c r="B32" s="94"/>
      <c r="C32" s="95"/>
      <c r="D32" s="95"/>
      <c r="E32" s="102"/>
      <c r="F32" s="114"/>
      <c r="G32" s="103"/>
      <c r="H32" s="115"/>
    </row>
    <row r="33" s="77" customFormat="true" ht="23.25" customHeight="true" spans="1:11">
      <c r="A33" s="97" t="s">
        <v>1302</v>
      </c>
      <c r="B33" s="94"/>
      <c r="C33" s="95"/>
      <c r="D33" s="95"/>
      <c r="E33" s="102"/>
      <c r="F33" s="114"/>
      <c r="G33" s="103"/>
      <c r="H33" s="115"/>
      <c r="I33" s="105"/>
      <c r="J33" s="106"/>
      <c r="K33" s="106"/>
    </row>
    <row r="34" s="77" customFormat="true" ht="23.25" customHeight="true" spans="1:8">
      <c r="A34" s="97" t="s">
        <v>1310</v>
      </c>
      <c r="B34" s="94"/>
      <c r="C34" s="95"/>
      <c r="D34" s="95"/>
      <c r="E34" s="102"/>
      <c r="F34" s="114"/>
      <c r="G34" s="103"/>
      <c r="H34" s="107"/>
    </row>
    <row r="35" s="77" customFormat="true" ht="23.25" customHeight="true" spans="1:8">
      <c r="A35" s="97" t="s">
        <v>1300</v>
      </c>
      <c r="B35" s="94"/>
      <c r="C35" s="95"/>
      <c r="D35" s="95"/>
      <c r="E35" s="102"/>
      <c r="F35" s="114"/>
      <c r="G35" s="103"/>
      <c r="H35" s="107"/>
    </row>
    <row r="36" s="77" customFormat="true" ht="23.25" customHeight="true" spans="1:8">
      <c r="A36" s="97" t="s">
        <v>1301</v>
      </c>
      <c r="B36" s="94"/>
      <c r="C36" s="95"/>
      <c r="D36" s="95"/>
      <c r="E36" s="102"/>
      <c r="F36" s="114"/>
      <c r="G36" s="103"/>
      <c r="H36" s="107"/>
    </row>
    <row r="37" s="77" customFormat="true" ht="23.25" customHeight="true" spans="1:11">
      <c r="A37" s="97" t="s">
        <v>1302</v>
      </c>
      <c r="B37" s="94"/>
      <c r="C37" s="95"/>
      <c r="D37" s="95"/>
      <c r="E37" s="102"/>
      <c r="F37" s="114"/>
      <c r="G37" s="103"/>
      <c r="H37" s="115"/>
      <c r="I37" s="105"/>
      <c r="J37" s="106"/>
      <c r="K37" s="106"/>
    </row>
    <row r="38" s="77" customFormat="true" ht="24.6" customHeight="true" spans="1:8">
      <c r="A38" s="77" t="s">
        <v>1311</v>
      </c>
      <c r="E38" s="90"/>
      <c r="F38" s="108"/>
      <c r="G38" s="91"/>
      <c r="H38" s="107"/>
    </row>
    <row r="39" s="77" customFormat="true" ht="24.6" customHeight="true" spans="5:8">
      <c r="E39" s="90"/>
      <c r="F39" s="108"/>
      <c r="G39" s="91"/>
      <c r="H39" s="107"/>
    </row>
    <row r="40" s="77" customFormat="true" ht="24.6" customHeight="true" spans="5:8">
      <c r="E40" s="90"/>
      <c r="F40" s="108"/>
      <c r="G40" s="91"/>
      <c r="H40" s="107"/>
    </row>
    <row r="41" s="77" customFormat="true" ht="24.6" customHeight="true" spans="5:8">
      <c r="E41" s="90"/>
      <c r="F41" s="108"/>
      <c r="G41" s="91"/>
      <c r="H41" s="107"/>
    </row>
    <row r="42" s="77" customFormat="true" spans="5:8">
      <c r="E42" s="90"/>
      <c r="F42" s="108"/>
      <c r="G42" s="91"/>
      <c r="H42" s="107"/>
    </row>
    <row r="43" s="77" customFormat="true" spans="5:8">
      <c r="E43" s="90"/>
      <c r="F43" s="108"/>
      <c r="G43" s="91"/>
      <c r="H43" s="107"/>
    </row>
    <row r="44" s="77" customFormat="true" spans="5:8">
      <c r="E44" s="90"/>
      <c r="F44" s="108"/>
      <c r="G44" s="91"/>
      <c r="H44" s="107"/>
    </row>
    <row r="45" s="77" customFormat="true" spans="5:8">
      <c r="E45" s="90"/>
      <c r="F45" s="108"/>
      <c r="G45" s="91"/>
      <c r="H45" s="107"/>
    </row>
    <row r="46" s="77" customFormat="true" spans="5:8">
      <c r="E46" s="90"/>
      <c r="F46" s="108"/>
      <c r="G46" s="91"/>
      <c r="H46" s="107"/>
    </row>
    <row r="47" s="77" customFormat="true" spans="5:8">
      <c r="E47" s="90"/>
      <c r="F47" s="108"/>
      <c r="G47" s="91"/>
      <c r="H47" s="107"/>
    </row>
  </sheetData>
  <mergeCells count="4">
    <mergeCell ref="A1:G1"/>
    <mergeCell ref="B3:E3"/>
    <mergeCell ref="F3:G3"/>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G1"/>
    </sheetView>
  </sheetViews>
  <sheetFormatPr defaultColWidth="9" defaultRowHeight="16.5"/>
  <cols>
    <col min="1" max="1" width="41" style="77" customWidth="true"/>
    <col min="2" max="4" width="12.75" style="77" customWidth="true"/>
    <col min="5" max="5" width="12.75" style="90" customWidth="true"/>
    <col min="6" max="7" width="12.75" style="91" customWidth="true"/>
    <col min="8" max="8" width="14.75" style="77"/>
    <col min="9" max="9" width="9.5" style="77"/>
    <col min="10" max="10" width="13.375" style="77" customWidth="true"/>
    <col min="11" max="16384" width="9" style="77"/>
  </cols>
  <sheetData>
    <row r="1" s="88" customFormat="true" ht="48" customHeight="true" spans="1:7">
      <c r="A1" s="92" t="s">
        <v>1334</v>
      </c>
      <c r="B1" s="92"/>
      <c r="C1" s="92"/>
      <c r="D1" s="92"/>
      <c r="E1" s="92"/>
      <c r="F1" s="92"/>
      <c r="G1" s="92"/>
    </row>
    <row r="2" s="26" customFormat="true" ht="15.75" spans="1:7">
      <c r="A2" s="31"/>
      <c r="E2" s="99"/>
      <c r="F2" s="100"/>
      <c r="G2" s="101" t="s">
        <v>38</v>
      </c>
    </row>
    <row r="3" s="27" customFormat="true" ht="33" customHeight="true" spans="1:7">
      <c r="A3" s="33" t="s">
        <v>39</v>
      </c>
      <c r="B3" s="93" t="s">
        <v>40</v>
      </c>
      <c r="C3" s="93"/>
      <c r="D3" s="93"/>
      <c r="E3" s="93"/>
      <c r="F3" s="79" t="s">
        <v>41</v>
      </c>
      <c r="G3" s="79"/>
    </row>
    <row r="4" s="27" customFormat="true" ht="33" customHeight="true" spans="1:7">
      <c r="A4" s="33"/>
      <c r="B4" s="33" t="s">
        <v>42</v>
      </c>
      <c r="C4" s="33" t="s">
        <v>44</v>
      </c>
      <c r="D4" s="33" t="s">
        <v>1298</v>
      </c>
      <c r="E4" s="33" t="s">
        <v>1313</v>
      </c>
      <c r="F4" s="33" t="s">
        <v>42</v>
      </c>
      <c r="G4" s="43" t="s">
        <v>47</v>
      </c>
    </row>
    <row r="5" s="77" customFormat="true" ht="34.5" customHeight="true" spans="1:11">
      <c r="A5" s="7" t="s">
        <v>1314</v>
      </c>
      <c r="B5" s="94"/>
      <c r="C5" s="95"/>
      <c r="D5" s="95"/>
      <c r="E5" s="102"/>
      <c r="F5" s="103"/>
      <c r="G5" s="103"/>
      <c r="H5" s="104"/>
      <c r="I5" s="105"/>
      <c r="J5" s="106"/>
      <c r="K5" s="106"/>
    </row>
    <row r="6" s="77" customFormat="true" ht="34.5" customHeight="true" spans="1:11">
      <c r="A6" s="96" t="s">
        <v>1315</v>
      </c>
      <c r="B6" s="94"/>
      <c r="C6" s="95"/>
      <c r="D6" s="95"/>
      <c r="E6" s="102"/>
      <c r="F6" s="103"/>
      <c r="G6" s="103"/>
      <c r="H6" s="104"/>
      <c r="I6" s="105"/>
      <c r="J6" s="106"/>
      <c r="K6" s="106"/>
    </row>
    <row r="7" s="77" customFormat="true" ht="34.5" customHeight="true" spans="1:11">
      <c r="A7" s="97" t="s">
        <v>1316</v>
      </c>
      <c r="B7" s="94"/>
      <c r="C7" s="95"/>
      <c r="D7" s="95"/>
      <c r="E7" s="102"/>
      <c r="F7" s="103"/>
      <c r="G7" s="103"/>
      <c r="H7" s="104"/>
      <c r="I7" s="105"/>
      <c r="J7" s="106"/>
      <c r="K7" s="106"/>
    </row>
    <row r="8" s="77" customFormat="true" ht="34.5" customHeight="true" spans="1:11">
      <c r="A8" s="97" t="s">
        <v>1317</v>
      </c>
      <c r="B8" s="94"/>
      <c r="C8" s="95"/>
      <c r="D8" s="95"/>
      <c r="E8" s="102"/>
      <c r="F8" s="103"/>
      <c r="G8" s="103"/>
      <c r="H8" s="104"/>
      <c r="I8" s="105"/>
      <c r="J8" s="106"/>
      <c r="K8" s="106"/>
    </row>
    <row r="9" s="77" customFormat="true" ht="34.5" customHeight="true" spans="1:11">
      <c r="A9" s="97" t="s">
        <v>1318</v>
      </c>
      <c r="B9" s="94"/>
      <c r="C9" s="95"/>
      <c r="D9" s="95"/>
      <c r="E9" s="102"/>
      <c r="F9" s="103"/>
      <c r="G9" s="103"/>
      <c r="H9" s="104"/>
      <c r="I9" s="105"/>
      <c r="J9" s="106"/>
      <c r="K9" s="106"/>
    </row>
    <row r="10" s="77" customFormat="true" ht="34.5" customHeight="true" spans="1:11">
      <c r="A10" s="97" t="s">
        <v>1319</v>
      </c>
      <c r="B10" s="94"/>
      <c r="C10" s="95"/>
      <c r="D10" s="95"/>
      <c r="E10" s="102"/>
      <c r="F10" s="103"/>
      <c r="G10" s="103"/>
      <c r="H10" s="104"/>
      <c r="I10" s="105"/>
      <c r="J10" s="106"/>
      <c r="K10" s="106"/>
    </row>
    <row r="11" s="77" customFormat="true" ht="34.5" customHeight="true" spans="1:11">
      <c r="A11" s="97" t="s">
        <v>1320</v>
      </c>
      <c r="B11" s="94"/>
      <c r="C11" s="95"/>
      <c r="D11" s="95"/>
      <c r="E11" s="102"/>
      <c r="F11" s="103"/>
      <c r="G11" s="103"/>
      <c r="H11" s="104"/>
      <c r="I11" s="105"/>
      <c r="J11" s="106"/>
      <c r="K11" s="106"/>
    </row>
    <row r="12" s="77" customFormat="true" ht="34.5" customHeight="true" spans="1:11">
      <c r="A12" s="97" t="s">
        <v>1317</v>
      </c>
      <c r="B12" s="94"/>
      <c r="C12" s="95"/>
      <c r="D12" s="95"/>
      <c r="E12" s="102"/>
      <c r="F12" s="103"/>
      <c r="G12" s="103"/>
      <c r="H12" s="104"/>
      <c r="I12" s="105"/>
      <c r="J12" s="106"/>
      <c r="K12" s="106"/>
    </row>
    <row r="13" s="89" customFormat="true" ht="34.5" customHeight="true" spans="1:10">
      <c r="A13" s="97" t="s">
        <v>1321</v>
      </c>
      <c r="B13" s="94"/>
      <c r="C13" s="95"/>
      <c r="D13" s="95"/>
      <c r="E13" s="102"/>
      <c r="F13" s="103"/>
      <c r="G13" s="103"/>
      <c r="H13" s="104"/>
      <c r="J13" s="107"/>
    </row>
    <row r="14" s="89" customFormat="true" ht="34.5" customHeight="true" spans="1:8">
      <c r="A14" s="97" t="s">
        <v>1322</v>
      </c>
      <c r="B14" s="94"/>
      <c r="C14" s="95"/>
      <c r="D14" s="95"/>
      <c r="E14" s="102"/>
      <c r="F14" s="103"/>
      <c r="G14" s="103"/>
      <c r="H14" s="104"/>
    </row>
    <row r="15" s="89" customFormat="true" ht="34.5" customHeight="true" spans="1:8">
      <c r="A15" s="97" t="s">
        <v>1323</v>
      </c>
      <c r="B15" s="94"/>
      <c r="C15" s="95"/>
      <c r="D15" s="95"/>
      <c r="E15" s="102"/>
      <c r="F15" s="103"/>
      <c r="G15" s="103"/>
      <c r="H15" s="104"/>
    </row>
    <row r="16" s="89" customFormat="true" ht="34.5" customHeight="true" spans="1:8">
      <c r="A16" s="97" t="s">
        <v>1324</v>
      </c>
      <c r="B16" s="94"/>
      <c r="C16" s="95"/>
      <c r="D16" s="95"/>
      <c r="E16" s="102"/>
      <c r="F16" s="103"/>
      <c r="G16" s="103"/>
      <c r="H16" s="104"/>
    </row>
    <row r="17" s="89" customFormat="true" ht="34.5" customHeight="true" spans="1:8">
      <c r="A17" s="97" t="s">
        <v>1325</v>
      </c>
      <c r="B17" s="94"/>
      <c r="C17" s="95"/>
      <c r="D17" s="95"/>
      <c r="E17" s="102"/>
      <c r="F17" s="103"/>
      <c r="G17" s="103"/>
      <c r="H17" s="104"/>
    </row>
    <row r="18" s="89" customFormat="true" ht="34.5" customHeight="true" spans="1:8">
      <c r="A18" s="97" t="s">
        <v>1326</v>
      </c>
      <c r="B18" s="94"/>
      <c r="C18" s="95"/>
      <c r="D18" s="95"/>
      <c r="E18" s="102"/>
      <c r="F18" s="103"/>
      <c r="G18" s="103"/>
      <c r="H18" s="104"/>
    </row>
    <row r="19" s="89" customFormat="true" ht="34.5" customHeight="true" spans="1:8">
      <c r="A19" s="97" t="s">
        <v>1327</v>
      </c>
      <c r="B19" s="94"/>
      <c r="C19" s="95"/>
      <c r="D19" s="95"/>
      <c r="E19" s="102"/>
      <c r="F19" s="103"/>
      <c r="G19" s="103"/>
      <c r="H19" s="104"/>
    </row>
    <row r="20" s="77" customFormat="true" ht="34.5" customHeight="true" spans="1:8">
      <c r="A20" s="98" t="s">
        <v>1328</v>
      </c>
      <c r="B20" s="94"/>
      <c r="C20" s="95"/>
      <c r="D20" s="95"/>
      <c r="E20" s="102"/>
      <c r="F20" s="103"/>
      <c r="G20" s="103"/>
      <c r="H20" s="104"/>
    </row>
    <row r="21" s="77" customFormat="true" ht="34.5" customHeight="true" spans="1:8">
      <c r="A21" s="97" t="s">
        <v>1329</v>
      </c>
      <c r="B21" s="94"/>
      <c r="C21" s="95"/>
      <c r="D21" s="95"/>
      <c r="E21" s="102"/>
      <c r="F21" s="103"/>
      <c r="G21" s="103"/>
      <c r="H21" s="104"/>
    </row>
    <row r="22" s="77" customFormat="true" ht="34.5" customHeight="true" spans="1:8">
      <c r="A22" s="98" t="s">
        <v>1330</v>
      </c>
      <c r="B22" s="94"/>
      <c r="C22" s="95"/>
      <c r="D22" s="95"/>
      <c r="E22" s="102"/>
      <c r="F22" s="103"/>
      <c r="G22" s="103"/>
      <c r="H22" s="104"/>
    </row>
    <row r="23" s="77" customFormat="true" ht="34.5" customHeight="true" spans="1:8">
      <c r="A23" s="98" t="s">
        <v>1331</v>
      </c>
      <c r="B23" s="94"/>
      <c r="C23" s="95"/>
      <c r="D23" s="95"/>
      <c r="E23" s="102"/>
      <c r="F23" s="103"/>
      <c r="G23" s="103"/>
      <c r="H23" s="104"/>
    </row>
    <row r="24" s="77" customFormat="true" ht="34.5" customHeight="true" spans="1:7">
      <c r="A24" s="98" t="s">
        <v>1332</v>
      </c>
      <c r="B24" s="94"/>
      <c r="C24" s="95"/>
      <c r="D24" s="95"/>
      <c r="E24" s="102"/>
      <c r="F24" s="103"/>
      <c r="G24" s="103"/>
    </row>
    <row r="25" s="77" customFormat="true" ht="24.6" customHeight="true" spans="1:7">
      <c r="A25" s="77" t="s">
        <v>1311</v>
      </c>
      <c r="E25" s="90"/>
      <c r="F25" s="91"/>
      <c r="G25" s="91"/>
    </row>
    <row r="26" s="77" customFormat="true" ht="24.6" customHeight="true" spans="5:7">
      <c r="E26" s="90"/>
      <c r="F26" s="91"/>
      <c r="G26" s="91"/>
    </row>
    <row r="27" s="77" customFormat="true" ht="24.6" customHeight="true" spans="5:7">
      <c r="E27" s="90"/>
      <c r="F27" s="91"/>
      <c r="G27" s="91"/>
    </row>
    <row r="28" s="77" customFormat="true" ht="24.6" customHeight="true" spans="5:7">
      <c r="E28" s="90"/>
      <c r="F28" s="91"/>
      <c r="G28" s="91"/>
    </row>
    <row r="29" s="77" customFormat="true" ht="24.6" customHeight="true" spans="5:7">
      <c r="E29" s="90"/>
      <c r="F29" s="91"/>
      <c r="G29" s="91"/>
    </row>
    <row r="30" s="77" customFormat="true" ht="24.6" customHeight="true" spans="5:7">
      <c r="E30" s="90"/>
      <c r="F30" s="91"/>
      <c r="G30" s="91"/>
    </row>
    <row r="31" s="77" customFormat="true" ht="24.6" customHeight="true" spans="5:7">
      <c r="E31" s="90"/>
      <c r="F31" s="91"/>
      <c r="G31" s="91"/>
    </row>
    <row r="32" s="77" customFormat="true" ht="24.6" customHeight="true" spans="5:7">
      <c r="E32" s="90"/>
      <c r="F32" s="91"/>
      <c r="G32" s="91"/>
    </row>
  </sheetData>
  <mergeCells count="4">
    <mergeCell ref="A1:G1"/>
    <mergeCell ref="B3:E3"/>
    <mergeCell ref="F3:G3"/>
    <mergeCell ref="A3:A4"/>
  </mergeCells>
  <printOptions horizontalCentered="true"/>
  <pageMargins left="0.75" right="0.75" top="1" bottom="1" header="0.51" footer="0.51"/>
  <pageSetup paperSize="9" orientation="landscape" horizontalDpi="600"/>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showGridLines="0" view="pageBreakPreview" zoomScale="55" zoomScaleNormal="50" zoomScaleSheetLayoutView="55" workbookViewId="0">
      <selection activeCell="A3" sqref="A3:K3"/>
    </sheetView>
  </sheetViews>
  <sheetFormatPr defaultColWidth="9" defaultRowHeight="15.75"/>
  <cols>
    <col min="1" max="5" width="9" style="14"/>
    <col min="6" max="6" width="43.6333333333333" style="14" customWidth="true"/>
    <col min="7" max="16384" width="9" style="14"/>
  </cols>
  <sheetData>
    <row r="1" spans="10:11">
      <c r="J1" s="18"/>
      <c r="K1" s="18"/>
    </row>
    <row r="2" ht="71.25" customHeight="true" spans="1:11">
      <c r="A2" s="15"/>
      <c r="B2" s="15"/>
      <c r="C2" s="15"/>
      <c r="D2" s="16"/>
      <c r="E2" s="16"/>
      <c r="J2" s="19"/>
      <c r="K2" s="19"/>
    </row>
    <row r="3" ht="157.5" customHeight="true" spans="1:11">
      <c r="A3" s="84" t="s">
        <v>1335</v>
      </c>
      <c r="B3" s="84"/>
      <c r="C3" s="84"/>
      <c r="D3" s="84"/>
      <c r="E3" s="84"/>
      <c r="F3" s="84"/>
      <c r="G3" s="84"/>
      <c r="H3" s="84"/>
      <c r="I3" s="84"/>
      <c r="J3" s="84"/>
      <c r="K3" s="84"/>
    </row>
    <row r="4" ht="46" customHeight="true"/>
    <row r="5" ht="155" customHeight="true" spans="3:8">
      <c r="C5" s="85"/>
      <c r="D5" s="85"/>
      <c r="E5" s="85"/>
      <c r="F5" s="85"/>
      <c r="G5" s="85"/>
      <c r="H5" s="85"/>
    </row>
    <row r="6" ht="25" customHeight="true" spans="5:7">
      <c r="E6" s="87"/>
      <c r="F6" s="87"/>
      <c r="G6" s="87"/>
    </row>
    <row r="7" ht="25" customHeight="true" spans="5:7">
      <c r="E7" s="87"/>
      <c r="F7" s="87"/>
      <c r="G7" s="87"/>
    </row>
    <row r="8" ht="25" customHeight="true" spans="1:11">
      <c r="A8" s="86"/>
      <c r="B8" s="86"/>
      <c r="C8" s="86"/>
      <c r="D8" s="86"/>
      <c r="E8" s="86"/>
      <c r="F8" s="86"/>
      <c r="G8" s="86"/>
      <c r="H8" s="86"/>
      <c r="I8" s="86"/>
      <c r="J8" s="86"/>
      <c r="K8" s="86"/>
    </row>
    <row r="9" ht="25" customHeight="true" spans="1:11">
      <c r="A9" s="86"/>
      <c r="B9" s="86"/>
      <c r="C9" s="86"/>
      <c r="D9" s="86"/>
      <c r="E9" s="86"/>
      <c r="F9" s="86"/>
      <c r="G9" s="86"/>
      <c r="H9" s="86"/>
      <c r="I9" s="86"/>
      <c r="J9" s="86"/>
      <c r="K9" s="86"/>
    </row>
    <row r="10" ht="25" customHeight="true" spans="1:11">
      <c r="A10" s="86"/>
      <c r="B10" s="86"/>
      <c r="C10" s="86"/>
      <c r="D10" s="86"/>
      <c r="E10" s="86"/>
      <c r="F10" s="86"/>
      <c r="G10" s="86"/>
      <c r="H10" s="86"/>
      <c r="I10" s="86"/>
      <c r="J10" s="86"/>
      <c r="K10" s="86"/>
    </row>
    <row r="11" ht="25" customHeight="true" spans="1:11">
      <c r="A11" s="86"/>
      <c r="B11" s="86"/>
      <c r="C11" s="86"/>
      <c r="D11" s="86"/>
      <c r="E11" s="86"/>
      <c r="F11" s="86"/>
      <c r="G11" s="86"/>
      <c r="H11" s="86"/>
      <c r="I11" s="86"/>
      <c r="J11" s="86"/>
      <c r="K11" s="86"/>
    </row>
    <row r="12" ht="25" customHeight="true" spans="1:11">
      <c r="A12" s="86"/>
      <c r="B12" s="86"/>
      <c r="C12" s="86"/>
      <c r="D12" s="86"/>
      <c r="E12" s="86"/>
      <c r="F12" s="86"/>
      <c r="G12" s="86"/>
      <c r="H12" s="86"/>
      <c r="I12" s="86"/>
      <c r="J12" s="86"/>
      <c r="K12" s="86"/>
    </row>
  </sheetData>
  <mergeCells count="6">
    <mergeCell ref="J1:K1"/>
    <mergeCell ref="A2:C2"/>
    <mergeCell ref="J2:K2"/>
    <mergeCell ref="A3:K3"/>
    <mergeCell ref="C5:H5"/>
    <mergeCell ref="A8:K12"/>
  </mergeCells>
  <printOptions horizontalCentered="true" verticalCentered="true"/>
  <pageMargins left="0.59" right="0.59" top="0.79" bottom="0.79" header="0.59" footer="0.24"/>
  <pageSetup paperSize="9" scale="72"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5" workbookViewId="0">
      <selection activeCell="L19" sqref="L19"/>
    </sheetView>
  </sheetViews>
  <sheetFormatPr defaultColWidth="9" defaultRowHeight="15.75" outlineLevelCol="4"/>
  <sheetData>
    <row r="1" spans="2:5">
      <c r="B1" s="307" t="s">
        <v>1</v>
      </c>
      <c r="C1" s="307"/>
      <c r="D1" s="307"/>
      <c r="E1" s="307"/>
    </row>
    <row r="2" spans="1:1">
      <c r="A2" t="s">
        <v>2</v>
      </c>
    </row>
    <row r="3" spans="1:1">
      <c r="A3" s="196" t="s">
        <v>3</v>
      </c>
    </row>
    <row r="4" spans="1:1">
      <c r="A4" s="196" t="s">
        <v>4</v>
      </c>
    </row>
    <row r="5" spans="1:1">
      <c r="A5" t="s">
        <v>5</v>
      </c>
    </row>
    <row r="6" spans="1:1">
      <c r="A6" t="s">
        <v>6</v>
      </c>
    </row>
    <row r="7" spans="1:1">
      <c r="A7" t="s">
        <v>7</v>
      </c>
    </row>
    <row r="8" spans="1:1">
      <c r="A8" t="s">
        <v>8</v>
      </c>
    </row>
    <row r="9" spans="1:1">
      <c r="A9" t="s">
        <v>9</v>
      </c>
    </row>
    <row r="10" ht="16" customHeight="true" spans="1:1">
      <c r="A10" t="s">
        <v>10</v>
      </c>
    </row>
    <row r="11" spans="1:1">
      <c r="A11" t="s">
        <v>11</v>
      </c>
    </row>
    <row r="12" spans="1:1">
      <c r="A12" t="s">
        <v>12</v>
      </c>
    </row>
    <row r="13" spans="1:1">
      <c r="A13" t="s">
        <v>13</v>
      </c>
    </row>
    <row r="14" spans="1:1">
      <c r="A14" t="s">
        <v>14</v>
      </c>
    </row>
    <row r="15" spans="1:1">
      <c r="A15" t="s">
        <v>15</v>
      </c>
    </row>
    <row r="16" spans="1:1">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24</v>
      </c>
    </row>
    <row r="25" spans="1:1">
      <c r="A25" t="s">
        <v>25</v>
      </c>
    </row>
    <row r="26" spans="1:1">
      <c r="A26" t="s">
        <v>26</v>
      </c>
    </row>
    <row r="27" spans="1:1">
      <c r="A27" t="s">
        <v>27</v>
      </c>
    </row>
    <row r="28" spans="1:1">
      <c r="A28" t="s">
        <v>28</v>
      </c>
    </row>
    <row r="29" spans="1:1">
      <c r="A29" t="s">
        <v>29</v>
      </c>
    </row>
    <row r="30" spans="1:1">
      <c r="A30" t="s">
        <v>30</v>
      </c>
    </row>
    <row r="31" spans="1:1">
      <c r="A31" t="s">
        <v>31</v>
      </c>
    </row>
    <row r="32" spans="1:1">
      <c r="A32" t="s">
        <v>32</v>
      </c>
    </row>
    <row r="33" spans="1:1">
      <c r="A33" t="s">
        <v>33</v>
      </c>
    </row>
    <row r="34" spans="1:1">
      <c r="A34" t="s">
        <v>34</v>
      </c>
    </row>
    <row r="35" spans="1:1">
      <c r="A35" t="s">
        <v>35</v>
      </c>
    </row>
  </sheetData>
  <mergeCells count="1">
    <mergeCell ref="B1:E1"/>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pane xSplit="1" ySplit="4" topLeftCell="B5" activePane="bottomRight" state="frozen"/>
      <selection/>
      <selection pane="topRight"/>
      <selection pane="bottomLeft"/>
      <selection pane="bottomRight" activeCell="F14" sqref="F14"/>
    </sheetView>
  </sheetViews>
  <sheetFormatPr defaultColWidth="9" defaultRowHeight="15.75" outlineLevelCol="6"/>
  <cols>
    <col min="1" max="1" width="39.125" style="56" customWidth="true"/>
    <col min="2" max="5" width="15.125" style="56" customWidth="true"/>
    <col min="6" max="6" width="17.25" style="56" customWidth="true"/>
    <col min="7" max="7" width="15.5" style="56" customWidth="true"/>
    <col min="8" max="16384" width="9" style="56"/>
  </cols>
  <sheetData>
    <row r="1" s="56" customFormat="true" ht="48" customHeight="true" spans="1:7">
      <c r="A1" s="57" t="s">
        <v>1336</v>
      </c>
      <c r="B1" s="57"/>
      <c r="C1" s="57"/>
      <c r="D1" s="57"/>
      <c r="E1" s="57"/>
      <c r="F1" s="57"/>
      <c r="G1" s="57"/>
    </row>
    <row r="2" s="56" customFormat="true" ht="15" customHeight="true" spans="1:7">
      <c r="A2" s="31"/>
      <c r="B2" s="58"/>
      <c r="C2" s="58"/>
      <c r="D2" s="65"/>
      <c r="E2" s="83"/>
      <c r="G2" s="66" t="s">
        <v>38</v>
      </c>
    </row>
    <row r="3" s="56" customFormat="true" ht="27.75" customHeight="true" spans="1:7">
      <c r="A3" s="33" t="s">
        <v>39</v>
      </c>
      <c r="B3" s="71" t="s">
        <v>40</v>
      </c>
      <c r="C3" s="72"/>
      <c r="D3" s="72"/>
      <c r="E3" s="78"/>
      <c r="F3" s="79" t="s">
        <v>41</v>
      </c>
      <c r="G3" s="79"/>
    </row>
    <row r="4" s="56" customFormat="true" ht="27.75" customHeight="true" spans="1:7">
      <c r="A4" s="33"/>
      <c r="B4" s="73" t="s">
        <v>1337</v>
      </c>
      <c r="C4" s="73" t="s">
        <v>43</v>
      </c>
      <c r="D4" s="73" t="s">
        <v>1338</v>
      </c>
      <c r="E4" s="73" t="s">
        <v>1339</v>
      </c>
      <c r="F4" s="33" t="s">
        <v>42</v>
      </c>
      <c r="G4" s="43" t="s">
        <v>47</v>
      </c>
    </row>
    <row r="5" s="56" customFormat="true" ht="30.75" customHeight="true" spans="1:7">
      <c r="A5" s="63" t="s">
        <v>1340</v>
      </c>
      <c r="B5" s="61">
        <f>B6</f>
        <v>1665</v>
      </c>
      <c r="C5" s="61">
        <v>1309</v>
      </c>
      <c r="D5" s="61">
        <v>1309</v>
      </c>
      <c r="E5" s="69">
        <f>D5/C5</f>
        <v>1</v>
      </c>
      <c r="F5" s="64">
        <v>1728</v>
      </c>
      <c r="G5" s="80">
        <f>F5/D5</f>
        <v>1.32009167303285</v>
      </c>
    </row>
    <row r="6" s="56" customFormat="true" ht="30.75" customHeight="true" spans="1:7">
      <c r="A6" s="74" t="s">
        <v>1341</v>
      </c>
      <c r="B6" s="61">
        <v>1665</v>
      </c>
      <c r="C6" s="61">
        <v>1309</v>
      </c>
      <c r="D6" s="61">
        <v>1309</v>
      </c>
      <c r="E6" s="69">
        <f>D6/C6</f>
        <v>1</v>
      </c>
      <c r="F6" s="64">
        <v>1728</v>
      </c>
      <c r="G6" s="80">
        <f t="shared" ref="G6:G14" si="0">F6/D6</f>
        <v>1.32009167303285</v>
      </c>
    </row>
    <row r="7" s="56" customFormat="true" ht="30.75" customHeight="true" spans="1:7">
      <c r="A7" s="74" t="s">
        <v>1342</v>
      </c>
      <c r="B7" s="61"/>
      <c r="C7" s="61"/>
      <c r="D7" s="61"/>
      <c r="E7" s="69"/>
      <c r="F7" s="64"/>
      <c r="G7" s="80"/>
    </row>
    <row r="8" s="56" customFormat="true" ht="30.75" customHeight="true" spans="1:7">
      <c r="A8" s="74" t="s">
        <v>1343</v>
      </c>
      <c r="B8" s="61"/>
      <c r="C8" s="61"/>
      <c r="D8" s="61"/>
      <c r="E8" s="69"/>
      <c r="F8" s="64"/>
      <c r="G8" s="80"/>
    </row>
    <row r="9" s="56" customFormat="true" ht="30.75" customHeight="true" spans="1:7">
      <c r="A9" s="74" t="s">
        <v>1344</v>
      </c>
      <c r="B9" s="24"/>
      <c r="C9" s="24"/>
      <c r="D9" s="24"/>
      <c r="E9" s="69"/>
      <c r="F9" s="64"/>
      <c r="G9" s="80"/>
    </row>
    <row r="10" s="56" customFormat="true" ht="30.75" customHeight="true" spans="1:7">
      <c r="A10" s="75"/>
      <c r="B10" s="75"/>
      <c r="C10" s="75"/>
      <c r="D10" s="75"/>
      <c r="E10" s="81"/>
      <c r="F10" s="81"/>
      <c r="G10" s="80"/>
    </row>
    <row r="11" s="56" customFormat="true" ht="30.75" customHeight="true" spans="1:7">
      <c r="A11" s="63" t="s">
        <v>1340</v>
      </c>
      <c r="B11" s="24">
        <f t="shared" ref="B11:F11" si="1">B5</f>
        <v>1665</v>
      </c>
      <c r="C11" s="24">
        <f t="shared" si="1"/>
        <v>1309</v>
      </c>
      <c r="D11" s="24">
        <f t="shared" si="1"/>
        <v>1309</v>
      </c>
      <c r="E11" s="69">
        <f>D11/C11</f>
        <v>1</v>
      </c>
      <c r="F11" s="24">
        <f>F5</f>
        <v>1728</v>
      </c>
      <c r="G11" s="80">
        <f t="shared" si="0"/>
        <v>1.32009167303285</v>
      </c>
    </row>
    <row r="12" s="56" customFormat="true" ht="30.75" customHeight="true" spans="1:7">
      <c r="A12" s="76" t="s">
        <v>1345</v>
      </c>
      <c r="B12" s="24"/>
      <c r="C12" s="24">
        <v>24</v>
      </c>
      <c r="D12" s="24">
        <v>75</v>
      </c>
      <c r="E12" s="69">
        <f t="shared" ref="E11:E14" si="2">D12/C12</f>
        <v>3.125</v>
      </c>
      <c r="F12" s="24"/>
      <c r="G12" s="80">
        <f t="shared" si="0"/>
        <v>0</v>
      </c>
    </row>
    <row r="13" s="56" customFormat="true" ht="30.75" customHeight="true" spans="1:7">
      <c r="A13" s="76" t="s">
        <v>1346</v>
      </c>
      <c r="B13" s="24">
        <v>11</v>
      </c>
      <c r="C13" s="24">
        <v>11</v>
      </c>
      <c r="D13" s="24">
        <v>11</v>
      </c>
      <c r="E13" s="69">
        <f t="shared" si="2"/>
        <v>1</v>
      </c>
      <c r="F13" s="64">
        <v>116</v>
      </c>
      <c r="G13" s="80">
        <f t="shared" si="0"/>
        <v>10.5454545454545</v>
      </c>
    </row>
    <row r="14" s="56" customFormat="true" ht="30.75" customHeight="true" spans="1:7">
      <c r="A14" s="63" t="s">
        <v>1347</v>
      </c>
      <c r="B14" s="24">
        <f>B11+B12+B13</f>
        <v>1676</v>
      </c>
      <c r="C14" s="24">
        <f>C11+C12+C13</f>
        <v>1344</v>
      </c>
      <c r="D14" s="24">
        <f>D11+D12+D13</f>
        <v>1395</v>
      </c>
      <c r="E14" s="69">
        <f t="shared" si="2"/>
        <v>1.03794642857143</v>
      </c>
      <c r="F14" s="24">
        <v>1844</v>
      </c>
      <c r="G14" s="80">
        <f t="shared" si="0"/>
        <v>1.32186379928315</v>
      </c>
    </row>
    <row r="15" ht="16.5" spans="1:1">
      <c r="A15" s="77" t="s">
        <v>1225</v>
      </c>
    </row>
  </sheetData>
  <mergeCells count="4">
    <mergeCell ref="A1:G1"/>
    <mergeCell ref="B3:E3"/>
    <mergeCell ref="F3:G3"/>
    <mergeCell ref="A3:A4"/>
  </mergeCells>
  <printOptions horizontalCentered="true"/>
  <pageMargins left="0.75" right="0.75" top="0.39" bottom="1" header="0.51" footer="0.51"/>
  <pageSetup paperSize="9" orientation="landscape" horizontalDpi="600"/>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4"/>
  <sheetViews>
    <sheetView workbookViewId="0">
      <pane xSplit="1" ySplit="4" topLeftCell="B5" activePane="bottomRight" state="frozen"/>
      <selection/>
      <selection pane="topRight"/>
      <selection pane="bottomLeft"/>
      <selection pane="bottomRight" activeCell="F10" sqref="F10"/>
    </sheetView>
  </sheetViews>
  <sheetFormatPr defaultColWidth="9" defaultRowHeight="15.75" outlineLevelCol="6"/>
  <cols>
    <col min="1" max="1" width="34.875" style="56" customWidth="true"/>
    <col min="2" max="7" width="16.625" style="56" customWidth="true"/>
    <col min="8" max="16384" width="9" style="56"/>
  </cols>
  <sheetData>
    <row r="1" s="56" customFormat="true" ht="48" customHeight="true" spans="1:7">
      <c r="A1" s="57" t="s">
        <v>1348</v>
      </c>
      <c r="B1" s="57"/>
      <c r="C1" s="57"/>
      <c r="D1" s="57"/>
      <c r="E1" s="57"/>
      <c r="F1" s="57"/>
      <c r="G1" s="57"/>
    </row>
    <row r="2" s="56" customFormat="true" ht="15" customHeight="true" spans="1:7">
      <c r="A2" s="31"/>
      <c r="B2" s="58"/>
      <c r="C2" s="58"/>
      <c r="D2" s="65"/>
      <c r="E2" s="83"/>
      <c r="G2" s="66" t="s">
        <v>38</v>
      </c>
    </row>
    <row r="3" s="56" customFormat="true" ht="33" customHeight="true" spans="1:7">
      <c r="A3" s="33" t="s">
        <v>39</v>
      </c>
      <c r="B3" s="82" t="s">
        <v>40</v>
      </c>
      <c r="C3" s="82"/>
      <c r="D3" s="82"/>
      <c r="E3" s="82"/>
      <c r="F3" s="67" t="s">
        <v>41</v>
      </c>
      <c r="G3" s="67"/>
    </row>
    <row r="4" s="56" customFormat="true" ht="33" customHeight="true" spans="1:7">
      <c r="A4" s="33"/>
      <c r="B4" s="33" t="s">
        <v>1337</v>
      </c>
      <c r="C4" s="33" t="s">
        <v>43</v>
      </c>
      <c r="D4" s="33" t="s">
        <v>924</v>
      </c>
      <c r="E4" s="33" t="s">
        <v>1349</v>
      </c>
      <c r="F4" s="33" t="s">
        <v>42</v>
      </c>
      <c r="G4" s="68" t="s">
        <v>47</v>
      </c>
    </row>
    <row r="5" s="56" customFormat="true" ht="33" customHeight="true" spans="1:7">
      <c r="A5" s="63" t="s">
        <v>1350</v>
      </c>
      <c r="B5" s="61">
        <f>SUM(B6:B8)</f>
        <v>1177</v>
      </c>
      <c r="C5" s="61">
        <f>SUM(C6:C8)</f>
        <v>835</v>
      </c>
      <c r="D5" s="61">
        <f>SUM(D6:D8)</f>
        <v>824</v>
      </c>
      <c r="E5" s="69">
        <f t="shared" ref="E5:E13" si="0">D5/C5</f>
        <v>0.986826347305389</v>
      </c>
      <c r="F5" s="64">
        <v>1245</v>
      </c>
      <c r="G5" s="70">
        <f>F5/D5</f>
        <v>1.51092233009709</v>
      </c>
    </row>
    <row r="6" s="56" customFormat="true" ht="33" customHeight="true" spans="1:7">
      <c r="A6" s="55" t="s">
        <v>1351</v>
      </c>
      <c r="B6" s="61">
        <v>11</v>
      </c>
      <c r="C6" s="61">
        <v>24</v>
      </c>
      <c r="D6" s="61">
        <v>24</v>
      </c>
      <c r="E6" s="69">
        <f t="shared" si="0"/>
        <v>1</v>
      </c>
      <c r="F6" s="64">
        <v>198</v>
      </c>
      <c r="G6" s="70">
        <f>F6/D6</f>
        <v>8.25</v>
      </c>
    </row>
    <row r="7" s="56" customFormat="true" ht="33" customHeight="true" spans="1:7">
      <c r="A7" s="55" t="s">
        <v>1352</v>
      </c>
      <c r="B7" s="61">
        <v>1160</v>
      </c>
      <c r="C7" s="61">
        <v>600</v>
      </c>
      <c r="D7" s="61">
        <v>600</v>
      </c>
      <c r="E7" s="69">
        <f t="shared" si="0"/>
        <v>1</v>
      </c>
      <c r="F7" s="64">
        <v>1017</v>
      </c>
      <c r="G7" s="70">
        <f>F7/D7</f>
        <v>1.695</v>
      </c>
    </row>
    <row r="8" s="56" customFormat="true" ht="33" customHeight="true" spans="1:7">
      <c r="A8" s="55" t="s">
        <v>1353</v>
      </c>
      <c r="B8" s="61">
        <v>6</v>
      </c>
      <c r="C8" s="61">
        <v>211</v>
      </c>
      <c r="D8" s="61">
        <v>200</v>
      </c>
      <c r="E8" s="69">
        <f t="shared" si="0"/>
        <v>0.947867298578199</v>
      </c>
      <c r="F8" s="64">
        <v>30</v>
      </c>
      <c r="G8" s="70">
        <f t="shared" ref="G8:G13" si="1">F8/D8</f>
        <v>0.15</v>
      </c>
    </row>
    <row r="9" s="56" customFormat="true" ht="33" customHeight="true" spans="1:7">
      <c r="A9" s="63" t="s">
        <v>1347</v>
      </c>
      <c r="B9" s="24">
        <f>'[1]19国资全区收入'!B14</f>
        <v>1676</v>
      </c>
      <c r="C9" s="24">
        <f>'[1]19国资全区收入'!C14</f>
        <v>1344</v>
      </c>
      <c r="D9" s="24">
        <f>'[1]19国资全区收入'!D14</f>
        <v>1395</v>
      </c>
      <c r="E9" s="69">
        <f t="shared" si="0"/>
        <v>1.03794642857143</v>
      </c>
      <c r="F9" s="64">
        <v>1844</v>
      </c>
      <c r="G9" s="70">
        <f t="shared" si="1"/>
        <v>1.32186379928315</v>
      </c>
    </row>
    <row r="10" s="56" customFormat="true" ht="33" customHeight="true" spans="1:7">
      <c r="A10" s="63" t="s">
        <v>1354</v>
      </c>
      <c r="B10" s="24">
        <f t="shared" ref="B10:F10" si="2">B11+B12+B13</f>
        <v>1676</v>
      </c>
      <c r="C10" s="24">
        <f t="shared" si="2"/>
        <v>1344</v>
      </c>
      <c r="D10" s="24">
        <f t="shared" si="2"/>
        <v>1395</v>
      </c>
      <c r="E10" s="69">
        <f t="shared" si="0"/>
        <v>1.03794642857143</v>
      </c>
      <c r="F10" s="64">
        <f t="shared" si="2"/>
        <v>1763</v>
      </c>
      <c r="G10" s="70">
        <f t="shared" si="1"/>
        <v>1.26379928315412</v>
      </c>
    </row>
    <row r="11" s="56" customFormat="true" ht="33" customHeight="true" spans="1:7">
      <c r="A11" s="55" t="s">
        <v>1355</v>
      </c>
      <c r="B11" s="24">
        <f>B5</f>
        <v>1177</v>
      </c>
      <c r="C11" s="24">
        <f>C5</f>
        <v>835</v>
      </c>
      <c r="D11" s="24">
        <f>D5</f>
        <v>824</v>
      </c>
      <c r="E11" s="69">
        <f t="shared" si="0"/>
        <v>0.986826347305389</v>
      </c>
      <c r="F11" s="64">
        <v>1245</v>
      </c>
      <c r="G11" s="70">
        <f t="shared" si="1"/>
        <v>1.51092233009709</v>
      </c>
    </row>
    <row r="12" s="56" customFormat="true" ht="33" customHeight="true" spans="1:7">
      <c r="A12" s="55" t="s">
        <v>1356</v>
      </c>
      <c r="B12" s="61">
        <v>499</v>
      </c>
      <c r="C12" s="61">
        <v>393</v>
      </c>
      <c r="D12" s="61">
        <v>393</v>
      </c>
      <c r="E12" s="69">
        <f t="shared" si="0"/>
        <v>1</v>
      </c>
      <c r="F12" s="64">
        <v>518</v>
      </c>
      <c r="G12" s="70">
        <f t="shared" si="1"/>
        <v>1.31806615776081</v>
      </c>
    </row>
    <row r="13" s="56" customFormat="true" ht="33" customHeight="true" spans="1:7">
      <c r="A13" s="7" t="s">
        <v>1357</v>
      </c>
      <c r="B13" s="61">
        <f>B9-B11-B12</f>
        <v>0</v>
      </c>
      <c r="C13" s="61">
        <f>C9-C11-C12</f>
        <v>116</v>
      </c>
      <c r="D13" s="61">
        <f>D9-D11-D12</f>
        <v>178</v>
      </c>
      <c r="E13" s="69">
        <f t="shared" si="0"/>
        <v>1.53448275862069</v>
      </c>
      <c r="F13" s="64"/>
      <c r="G13" s="70">
        <f t="shared" si="1"/>
        <v>0</v>
      </c>
    </row>
    <row r="14" ht="16.5" spans="1:1">
      <c r="A14" s="77" t="s">
        <v>1225</v>
      </c>
    </row>
  </sheetData>
  <mergeCells count="4">
    <mergeCell ref="A1:G1"/>
    <mergeCell ref="B3:E3"/>
    <mergeCell ref="F3:G3"/>
    <mergeCell ref="A3:A4"/>
  </mergeCells>
  <printOptions horizontalCentered="true"/>
  <pageMargins left="0.75" right="0.75" top="1" bottom="1" header="0.51" footer="0.51"/>
  <pageSetup paperSize="9" scale="57" orientation="landscape" horizontalDpi="600"/>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G8" sqref="G8"/>
    </sheetView>
  </sheetViews>
  <sheetFormatPr defaultColWidth="9" defaultRowHeight="15.75" outlineLevelCol="6"/>
  <cols>
    <col min="1" max="1" width="39.125" style="56" customWidth="true"/>
    <col min="2" max="4" width="15.125" style="56" customWidth="true"/>
    <col min="5" max="5" width="17.25" style="56" customWidth="true"/>
    <col min="6" max="6" width="15.5" style="56" customWidth="true"/>
    <col min="7" max="7" width="11" style="56" customWidth="true"/>
    <col min="8" max="16384" width="9" style="56"/>
  </cols>
  <sheetData>
    <row r="1" s="56" customFormat="true" ht="48" customHeight="true" spans="1:6">
      <c r="A1" s="57" t="s">
        <v>1358</v>
      </c>
      <c r="B1" s="57"/>
      <c r="C1" s="57"/>
      <c r="D1" s="57"/>
      <c r="E1" s="57"/>
      <c r="F1" s="57"/>
    </row>
    <row r="2" s="56" customFormat="true" ht="15" customHeight="true" spans="1:6">
      <c r="A2" s="31"/>
      <c r="B2" s="58"/>
      <c r="C2" s="58"/>
      <c r="D2" s="65"/>
      <c r="F2" s="66" t="s">
        <v>38</v>
      </c>
    </row>
    <row r="3" s="56" customFormat="true" ht="27.75" customHeight="true" spans="1:7">
      <c r="A3" s="33" t="s">
        <v>39</v>
      </c>
      <c r="B3" s="71" t="s">
        <v>40</v>
      </c>
      <c r="C3" s="72"/>
      <c r="D3" s="72"/>
      <c r="E3" s="78"/>
      <c r="F3" s="79" t="s">
        <v>41</v>
      </c>
      <c r="G3" s="79"/>
    </row>
    <row r="4" s="56" customFormat="true" ht="27.75" customHeight="true" spans="1:7">
      <c r="A4" s="33"/>
      <c r="B4" s="73" t="s">
        <v>1337</v>
      </c>
      <c r="C4" s="73" t="s">
        <v>43</v>
      </c>
      <c r="D4" s="73" t="s">
        <v>1338</v>
      </c>
      <c r="E4" s="73" t="s">
        <v>1339</v>
      </c>
      <c r="F4" s="33" t="s">
        <v>42</v>
      </c>
      <c r="G4" s="43" t="s">
        <v>47</v>
      </c>
    </row>
    <row r="5" s="56" customFormat="true" ht="30.75" customHeight="true" spans="1:7">
      <c r="A5" s="63" t="s">
        <v>1340</v>
      </c>
      <c r="B5" s="61">
        <f>B6</f>
        <v>1665</v>
      </c>
      <c r="C5" s="61">
        <v>1309</v>
      </c>
      <c r="D5" s="61">
        <v>1309</v>
      </c>
      <c r="E5" s="69">
        <f>D5/C5</f>
        <v>1</v>
      </c>
      <c r="F5" s="64">
        <v>1728</v>
      </c>
      <c r="G5" s="80">
        <f>F5/D5</f>
        <v>1.32009167303285</v>
      </c>
    </row>
    <row r="6" s="56" customFormat="true" ht="30.75" customHeight="true" spans="1:7">
      <c r="A6" s="74" t="s">
        <v>1341</v>
      </c>
      <c r="B6" s="61">
        <v>1665</v>
      </c>
      <c r="C6" s="61">
        <v>1309</v>
      </c>
      <c r="D6" s="61">
        <v>1309</v>
      </c>
      <c r="E6" s="69">
        <f>D6/C6</f>
        <v>1</v>
      </c>
      <c r="F6" s="64">
        <v>1728</v>
      </c>
      <c r="G6" s="80">
        <f>F6/D6</f>
        <v>1.32009167303285</v>
      </c>
    </row>
    <row r="7" s="56" customFormat="true" ht="30.75" customHeight="true" spans="1:7">
      <c r="A7" s="74" t="s">
        <v>1342</v>
      </c>
      <c r="B7" s="61"/>
      <c r="C7" s="61"/>
      <c r="D7" s="61"/>
      <c r="E7" s="69"/>
      <c r="F7" s="64"/>
      <c r="G7" s="80"/>
    </row>
    <row r="8" s="56" customFormat="true" ht="30.75" customHeight="true" spans="1:7">
      <c r="A8" s="74" t="s">
        <v>1343</v>
      </c>
      <c r="B8" s="61"/>
      <c r="C8" s="61"/>
      <c r="D8" s="61"/>
      <c r="E8" s="69"/>
      <c r="F8" s="64"/>
      <c r="G8" s="80"/>
    </row>
    <row r="9" s="56" customFormat="true" ht="30.75" customHeight="true" spans="1:7">
      <c r="A9" s="74" t="s">
        <v>1344</v>
      </c>
      <c r="B9" s="24"/>
      <c r="C9" s="24"/>
      <c r="D9" s="24"/>
      <c r="E9" s="69"/>
      <c r="F9" s="64"/>
      <c r="G9" s="80"/>
    </row>
    <row r="10" s="56" customFormat="true" ht="30.75" customHeight="true" spans="1:7">
      <c r="A10" s="75"/>
      <c r="B10" s="75"/>
      <c r="C10" s="75"/>
      <c r="D10" s="75"/>
      <c r="E10" s="81"/>
      <c r="F10" s="81"/>
      <c r="G10" s="80"/>
    </row>
    <row r="11" s="56" customFormat="true" ht="30.75" customHeight="true" spans="1:7">
      <c r="A11" s="63" t="s">
        <v>1340</v>
      </c>
      <c r="B11" s="24">
        <f t="shared" ref="B11:F11" si="0">B5</f>
        <v>1665</v>
      </c>
      <c r="C11" s="24">
        <f t="shared" si="0"/>
        <v>1309</v>
      </c>
      <c r="D11" s="24">
        <f t="shared" si="0"/>
        <v>1309</v>
      </c>
      <c r="E11" s="69">
        <f t="shared" ref="E11:E14" si="1">D11/C11</f>
        <v>1</v>
      </c>
      <c r="F11" s="24">
        <f t="shared" si="0"/>
        <v>1728</v>
      </c>
      <c r="G11" s="80">
        <f>F11/D11</f>
        <v>1.32009167303285</v>
      </c>
    </row>
    <row r="12" s="56" customFormat="true" ht="30.75" customHeight="true" spans="1:7">
      <c r="A12" s="76" t="s">
        <v>1345</v>
      </c>
      <c r="B12" s="24"/>
      <c r="C12" s="24">
        <v>24</v>
      </c>
      <c r="D12" s="24">
        <v>75</v>
      </c>
      <c r="E12" s="69">
        <f t="shared" si="1"/>
        <v>3.125</v>
      </c>
      <c r="F12" s="24"/>
      <c r="G12" s="80"/>
    </row>
    <row r="13" s="56" customFormat="true" ht="30.75" customHeight="true" spans="1:7">
      <c r="A13" s="76" t="s">
        <v>1346</v>
      </c>
      <c r="B13" s="24">
        <v>11</v>
      </c>
      <c r="C13" s="24">
        <v>11</v>
      </c>
      <c r="D13" s="24">
        <v>11</v>
      </c>
      <c r="E13" s="69">
        <f t="shared" si="1"/>
        <v>1</v>
      </c>
      <c r="F13" s="64">
        <v>116</v>
      </c>
      <c r="G13" s="80">
        <f>F13/D13</f>
        <v>10.5454545454545</v>
      </c>
    </row>
    <row r="14" s="56" customFormat="true" ht="30.75" customHeight="true" spans="1:7">
      <c r="A14" s="63" t="s">
        <v>1347</v>
      </c>
      <c r="B14" s="24">
        <f>B11+B12+B13</f>
        <v>1676</v>
      </c>
      <c r="C14" s="24">
        <f>C11+C12+C13</f>
        <v>1344</v>
      </c>
      <c r="D14" s="24">
        <f>D11+D12+D13</f>
        <v>1395</v>
      </c>
      <c r="E14" s="69">
        <f t="shared" si="1"/>
        <v>1.03794642857143</v>
      </c>
      <c r="F14" s="24">
        <v>1844</v>
      </c>
      <c r="G14" s="80">
        <f>F14/D14</f>
        <v>1.32186379928315</v>
      </c>
    </row>
    <row r="15" ht="16.5" spans="1:1">
      <c r="A15" s="77" t="s">
        <v>1225</v>
      </c>
    </row>
  </sheetData>
  <mergeCells count="4">
    <mergeCell ref="A1:F1"/>
    <mergeCell ref="B3:E3"/>
    <mergeCell ref="F3:G3"/>
    <mergeCell ref="A3:A4"/>
  </mergeCells>
  <printOptions horizontalCentered="true"/>
  <pageMargins left="0.75" right="0.75" top="0.39" bottom="1" header="0.51" footer="0.51"/>
  <pageSetup paperSize="9" orientation="landscape" horizontalDpi="600"/>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5"/>
  <sheetViews>
    <sheetView workbookViewId="0">
      <pane ySplit="14" topLeftCell="A14" activePane="bottomLeft" state="frozen"/>
      <selection/>
      <selection pane="bottomLeft" activeCell="H13" sqref="H13"/>
    </sheetView>
  </sheetViews>
  <sheetFormatPr defaultColWidth="9" defaultRowHeight="15.75" outlineLevelCol="6"/>
  <cols>
    <col min="1" max="1" width="34.875" style="56" customWidth="true"/>
    <col min="2" max="7" width="16.625" style="56" customWidth="true"/>
    <col min="8" max="16384" width="9" style="56"/>
  </cols>
  <sheetData>
    <row r="1" s="56" customFormat="true" ht="48" customHeight="true" spans="1:7">
      <c r="A1" s="57" t="s">
        <v>1359</v>
      </c>
      <c r="B1" s="57"/>
      <c r="C1" s="57"/>
      <c r="D1" s="57"/>
      <c r="E1" s="57"/>
      <c r="F1" s="57"/>
      <c r="G1" s="57"/>
    </row>
    <row r="2" s="56" customFormat="true" ht="15" customHeight="true" spans="1:7">
      <c r="A2" s="31"/>
      <c r="B2" s="58"/>
      <c r="C2" s="58"/>
      <c r="D2" s="58"/>
      <c r="E2" s="65"/>
      <c r="G2" s="66" t="s">
        <v>38</v>
      </c>
    </row>
    <row r="3" s="56" customFormat="true" ht="33" customHeight="true" spans="1:7">
      <c r="A3" s="33" t="s">
        <v>39</v>
      </c>
      <c r="B3" s="59" t="s">
        <v>40</v>
      </c>
      <c r="C3" s="59"/>
      <c r="D3" s="59"/>
      <c r="E3" s="59"/>
      <c r="F3" s="67" t="s">
        <v>41</v>
      </c>
      <c r="G3" s="67"/>
    </row>
    <row r="4" s="56" customFormat="true" ht="33" customHeight="true" spans="1:7">
      <c r="A4" s="33"/>
      <c r="B4" s="33" t="s">
        <v>42</v>
      </c>
      <c r="C4" s="33" t="s">
        <v>43</v>
      </c>
      <c r="D4" s="33" t="s">
        <v>44</v>
      </c>
      <c r="E4" s="33" t="s">
        <v>1360</v>
      </c>
      <c r="F4" s="33" t="s">
        <v>42</v>
      </c>
      <c r="G4" s="68" t="s">
        <v>47</v>
      </c>
    </row>
    <row r="5" s="56" customFormat="true" ht="33" customHeight="true" spans="1:7">
      <c r="A5" s="60" t="s">
        <v>1361</v>
      </c>
      <c r="B5" s="61">
        <f>B6+B7+B8</f>
        <v>1166</v>
      </c>
      <c r="C5" s="61">
        <f>C6+C7+C8</f>
        <v>811</v>
      </c>
      <c r="D5" s="61">
        <f>D6+D7+D8</f>
        <v>800</v>
      </c>
      <c r="E5" s="69">
        <f>D5/C5</f>
        <v>0.986436498150432</v>
      </c>
      <c r="F5" s="64">
        <v>1245</v>
      </c>
      <c r="G5" s="70">
        <f>F5/D5</f>
        <v>1.55625</v>
      </c>
    </row>
    <row r="6" s="56" customFormat="true" ht="33" customHeight="true" spans="1:7">
      <c r="A6" s="62" t="s">
        <v>1362</v>
      </c>
      <c r="B6" s="61"/>
      <c r="C6" s="61">
        <v>0</v>
      </c>
      <c r="D6" s="61"/>
      <c r="E6" s="69"/>
      <c r="F6" s="64">
        <v>198</v>
      </c>
      <c r="G6" s="70"/>
    </row>
    <row r="7" s="56" customFormat="true" ht="33" customHeight="true" spans="1:7">
      <c r="A7" s="62" t="s">
        <v>1363</v>
      </c>
      <c r="B7" s="61">
        <v>1160</v>
      </c>
      <c r="C7" s="61">
        <v>600</v>
      </c>
      <c r="D7" s="61">
        <v>600</v>
      </c>
      <c r="E7" s="69">
        <f t="shared" ref="E7:E14" si="0">D7/C7</f>
        <v>1</v>
      </c>
      <c r="F7" s="64">
        <v>1017</v>
      </c>
      <c r="G7" s="70">
        <f t="shared" ref="G6:G13" si="1">F7/D7</f>
        <v>1.695</v>
      </c>
    </row>
    <row r="8" s="56" customFormat="true" ht="33" customHeight="true" spans="1:7">
      <c r="A8" s="55" t="s">
        <v>1364</v>
      </c>
      <c r="B8" s="61">
        <v>6</v>
      </c>
      <c r="C8" s="61">
        <v>211</v>
      </c>
      <c r="D8" s="61">
        <v>200</v>
      </c>
      <c r="E8" s="69">
        <f t="shared" si="0"/>
        <v>0.947867298578199</v>
      </c>
      <c r="F8" s="64">
        <v>30</v>
      </c>
      <c r="G8" s="70">
        <f t="shared" si="1"/>
        <v>0.15</v>
      </c>
    </row>
    <row r="9" s="56" customFormat="true" ht="33" customHeight="true" spans="1:7">
      <c r="A9" s="63" t="s">
        <v>1347</v>
      </c>
      <c r="B9" s="61">
        <v>1676</v>
      </c>
      <c r="C9" s="61">
        <v>1344</v>
      </c>
      <c r="D9" s="61">
        <v>1395</v>
      </c>
      <c r="E9" s="69">
        <f t="shared" si="0"/>
        <v>1.03794642857143</v>
      </c>
      <c r="F9" s="64">
        <v>1844</v>
      </c>
      <c r="G9" s="70">
        <f t="shared" si="1"/>
        <v>1.32186379928315</v>
      </c>
    </row>
    <row r="10" s="56" customFormat="true" ht="33" customHeight="true" spans="1:7">
      <c r="A10" s="63" t="s">
        <v>1354</v>
      </c>
      <c r="B10" s="61">
        <v>1676</v>
      </c>
      <c r="C10" s="61">
        <v>1228</v>
      </c>
      <c r="D10" s="61">
        <v>1217</v>
      </c>
      <c r="E10" s="69">
        <f t="shared" si="0"/>
        <v>0.991042345276873</v>
      </c>
      <c r="F10" s="64">
        <v>1763</v>
      </c>
      <c r="G10" s="70">
        <f t="shared" si="1"/>
        <v>1.44864420706656</v>
      </c>
    </row>
    <row r="11" s="56" customFormat="true" ht="33" customHeight="true" spans="1:7">
      <c r="A11" s="55" t="s">
        <v>1355</v>
      </c>
      <c r="B11" s="61">
        <f>B5</f>
        <v>1166</v>
      </c>
      <c r="C11" s="61">
        <f>C5</f>
        <v>811</v>
      </c>
      <c r="D11" s="61">
        <f>D5</f>
        <v>800</v>
      </c>
      <c r="E11" s="69">
        <f t="shared" si="0"/>
        <v>0.986436498150432</v>
      </c>
      <c r="F11" s="64">
        <v>1245</v>
      </c>
      <c r="G11" s="70">
        <f t="shared" si="1"/>
        <v>1.55625</v>
      </c>
    </row>
    <row r="12" s="56" customFormat="true" ht="33" customHeight="true" spans="1:7">
      <c r="A12" s="55" t="s">
        <v>1365</v>
      </c>
      <c r="B12" s="61">
        <v>499</v>
      </c>
      <c r="C12" s="61">
        <v>393</v>
      </c>
      <c r="D12" s="61">
        <v>393</v>
      </c>
      <c r="E12" s="69">
        <f t="shared" si="0"/>
        <v>1</v>
      </c>
      <c r="F12" s="64">
        <v>518</v>
      </c>
      <c r="G12" s="70">
        <f t="shared" si="1"/>
        <v>1.31806615776081</v>
      </c>
    </row>
    <row r="13" s="56" customFormat="true" ht="33" customHeight="true" spans="1:7">
      <c r="A13" s="55" t="s">
        <v>1366</v>
      </c>
      <c r="B13" s="61">
        <v>11</v>
      </c>
      <c r="C13" s="61">
        <v>24</v>
      </c>
      <c r="D13" s="61">
        <v>24</v>
      </c>
      <c r="E13" s="69">
        <f t="shared" si="0"/>
        <v>1</v>
      </c>
      <c r="F13" s="64"/>
      <c r="G13" s="70"/>
    </row>
    <row r="14" s="56" customFormat="true" ht="33" customHeight="true" spans="1:7">
      <c r="A14" s="7" t="s">
        <v>1357</v>
      </c>
      <c r="B14" s="64"/>
      <c r="C14" s="64">
        <f>C9-C11-C12-C13</f>
        <v>116</v>
      </c>
      <c r="D14" s="64">
        <f>D9-D11-D12-D13</f>
        <v>178</v>
      </c>
      <c r="E14" s="69">
        <f t="shared" si="0"/>
        <v>1.53448275862069</v>
      </c>
      <c r="F14" s="64"/>
      <c r="G14" s="70"/>
    </row>
    <row r="15" spans="1:1">
      <c r="A15" s="56" t="s">
        <v>1225</v>
      </c>
    </row>
  </sheetData>
  <mergeCells count="4">
    <mergeCell ref="A1:G1"/>
    <mergeCell ref="B3:E3"/>
    <mergeCell ref="F3:G3"/>
    <mergeCell ref="A3:A4"/>
  </mergeCells>
  <printOptions horizontalCentered="true"/>
  <pageMargins left="0.75" right="0.75" top="1" bottom="1" header="0.51" footer="0.51"/>
  <pageSetup paperSize="9" scale="57" orientation="landscape" horizontalDpi="600"/>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1" sqref="A1:C1"/>
    </sheetView>
  </sheetViews>
  <sheetFormatPr defaultColWidth="9" defaultRowHeight="15.75" outlineLevelCol="2"/>
  <cols>
    <col min="1" max="1" width="46.625" customWidth="true"/>
    <col min="2" max="2" width="17" customWidth="true"/>
    <col min="3" max="3" width="17.75" customWidth="true"/>
  </cols>
  <sheetData>
    <row r="1" ht="73" customHeight="true" spans="1:3">
      <c r="A1" s="49" t="s">
        <v>1367</v>
      </c>
      <c r="B1" s="49"/>
      <c r="C1" s="49"/>
    </row>
    <row r="2" ht="15" customHeight="true" spans="1:3">
      <c r="A2" s="31"/>
      <c r="B2" s="50"/>
      <c r="C2" s="51" t="s">
        <v>38</v>
      </c>
    </row>
    <row r="3" ht="20.1" customHeight="true" spans="1:3">
      <c r="A3" s="33" t="s">
        <v>39</v>
      </c>
      <c r="B3" s="33" t="s">
        <v>1241</v>
      </c>
      <c r="C3" s="33" t="s">
        <v>1242</v>
      </c>
    </row>
    <row r="4" ht="20.1" customHeight="true" spans="1:3">
      <c r="A4" s="33"/>
      <c r="B4" s="33"/>
      <c r="C4" s="33"/>
    </row>
    <row r="5" s="48" customFormat="true" ht="30" customHeight="true" spans="1:3">
      <c r="A5" s="52" t="s">
        <v>1368</v>
      </c>
      <c r="B5" s="53">
        <f>B8+B11</f>
        <v>800</v>
      </c>
      <c r="C5" s="53">
        <f>C6+C8+C11</f>
        <v>1245</v>
      </c>
    </row>
    <row r="6" s="48" customFormat="true" ht="30" customHeight="true" spans="1:3">
      <c r="A6" s="54" t="s">
        <v>1362</v>
      </c>
      <c r="B6" s="53"/>
      <c r="C6" s="53">
        <v>198</v>
      </c>
    </row>
    <row r="7" s="48" customFormat="true" ht="30" customHeight="true" spans="1:3">
      <c r="A7" s="52" t="s">
        <v>1369</v>
      </c>
      <c r="B7" s="53"/>
      <c r="C7" s="53">
        <v>198</v>
      </c>
    </row>
    <row r="8" s="48" customFormat="true" ht="30" customHeight="true" spans="1:3">
      <c r="A8" s="52" t="s">
        <v>1370</v>
      </c>
      <c r="B8" s="53">
        <v>600</v>
      </c>
      <c r="C8" s="53">
        <v>1017</v>
      </c>
    </row>
    <row r="9" s="48" customFormat="true" ht="30" customHeight="true" spans="1:3">
      <c r="A9" s="52" t="s">
        <v>1371</v>
      </c>
      <c r="B9" s="53">
        <v>350</v>
      </c>
      <c r="C9" s="53">
        <v>867</v>
      </c>
    </row>
    <row r="10" s="48" customFormat="true" ht="30" customHeight="true" spans="1:3">
      <c r="A10" s="52" t="s">
        <v>1372</v>
      </c>
      <c r="B10" s="53">
        <v>250</v>
      </c>
      <c r="C10" s="53">
        <v>150</v>
      </c>
    </row>
    <row r="11" s="48" customFormat="true" ht="30" customHeight="true" spans="1:3">
      <c r="A11" s="52" t="s">
        <v>1373</v>
      </c>
      <c r="B11" s="53">
        <v>200</v>
      </c>
      <c r="C11" s="53">
        <v>30</v>
      </c>
    </row>
    <row r="12" s="48" customFormat="true" ht="30" customHeight="true" spans="1:3">
      <c r="A12" s="52" t="s">
        <v>1374</v>
      </c>
      <c r="B12" s="53">
        <v>200</v>
      </c>
      <c r="C12" s="53">
        <v>30</v>
      </c>
    </row>
    <row r="13" ht="30" customHeight="true" spans="1:3">
      <c r="A13" s="55"/>
      <c r="B13" s="24"/>
      <c r="C13" s="24"/>
    </row>
    <row r="14" ht="30" customHeight="true" spans="1:3">
      <c r="A14" s="7"/>
      <c r="B14" s="24"/>
      <c r="C14" s="24"/>
    </row>
    <row r="15" spans="1:1">
      <c r="A15" t="s">
        <v>1225</v>
      </c>
    </row>
  </sheetData>
  <mergeCells count="4">
    <mergeCell ref="A1:C1"/>
    <mergeCell ref="A3:A4"/>
    <mergeCell ref="B3:B4"/>
    <mergeCell ref="C3:C4"/>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G1"/>
    </sheetView>
  </sheetViews>
  <sheetFormatPr defaultColWidth="9" defaultRowHeight="15.75" outlineLevelCol="7"/>
  <cols>
    <col min="1" max="1" width="45.5" style="28" customWidth="true"/>
    <col min="2" max="4" width="12.75" style="29" customWidth="true"/>
    <col min="5" max="5" width="12.75" style="28" customWidth="true"/>
    <col min="6" max="6" width="12.25" style="29" customWidth="true"/>
    <col min="7" max="7" width="12.25" style="28" customWidth="true"/>
    <col min="8" max="16384" width="9" style="28"/>
  </cols>
  <sheetData>
    <row r="1" s="25" customFormat="true" ht="48" customHeight="true" spans="1:7">
      <c r="A1" s="30" t="s">
        <v>1375</v>
      </c>
      <c r="B1" s="30"/>
      <c r="C1" s="30"/>
      <c r="D1" s="30"/>
      <c r="E1" s="30"/>
      <c r="F1" s="30"/>
      <c r="G1" s="30"/>
    </row>
    <row r="2" s="26" customFormat="true" spans="1:7">
      <c r="A2" s="31"/>
      <c r="B2" s="32"/>
      <c r="C2" s="32"/>
      <c r="D2" s="32"/>
      <c r="F2" s="32"/>
      <c r="G2" s="40" t="s">
        <v>38</v>
      </c>
    </row>
    <row r="3" s="27" customFormat="true" ht="40.5" customHeight="true" spans="1:7">
      <c r="A3" s="33" t="s">
        <v>39</v>
      </c>
      <c r="B3" s="33" t="s">
        <v>40</v>
      </c>
      <c r="C3" s="33"/>
      <c r="D3" s="33"/>
      <c r="E3" s="33"/>
      <c r="F3" s="41" t="s">
        <v>41</v>
      </c>
      <c r="G3" s="41"/>
    </row>
    <row r="4" s="27" customFormat="true" ht="40.5" customHeight="true" spans="1:7">
      <c r="A4" s="33"/>
      <c r="B4" s="34" t="s">
        <v>42</v>
      </c>
      <c r="C4" s="34" t="s">
        <v>43</v>
      </c>
      <c r="D4" s="35" t="s">
        <v>44</v>
      </c>
      <c r="E4" s="42" t="s">
        <v>84</v>
      </c>
      <c r="F4" s="34" t="s">
        <v>42</v>
      </c>
      <c r="G4" s="43" t="s">
        <v>47</v>
      </c>
    </row>
    <row r="5" s="28" customFormat="true" ht="37.5" customHeight="true" spans="1:8">
      <c r="A5" s="36" t="s">
        <v>1275</v>
      </c>
      <c r="B5" s="37"/>
      <c r="C5" s="37">
        <v>24</v>
      </c>
      <c r="D5" s="37">
        <v>24</v>
      </c>
      <c r="E5" s="44">
        <f>D5/C5</f>
        <v>1</v>
      </c>
      <c r="F5" s="45"/>
      <c r="G5" s="46"/>
      <c r="H5" s="47"/>
    </row>
    <row r="6" s="28" customFormat="true" ht="37.5" customHeight="true" spans="1:8">
      <c r="A6" s="7" t="s">
        <v>1376</v>
      </c>
      <c r="B6" s="37"/>
      <c r="C6" s="37"/>
      <c r="D6" s="37"/>
      <c r="E6" s="44"/>
      <c r="F6" s="45"/>
      <c r="G6" s="46"/>
      <c r="H6" s="47"/>
    </row>
    <row r="7" s="28" customFormat="true" ht="37.5" customHeight="true" spans="1:8">
      <c r="A7" s="38" t="s">
        <v>1377</v>
      </c>
      <c r="B7" s="37"/>
      <c r="C7" s="37"/>
      <c r="D7" s="37"/>
      <c r="E7" s="44"/>
      <c r="F7" s="45"/>
      <c r="G7" s="46"/>
      <c r="H7" s="47"/>
    </row>
    <row r="8" s="28" customFormat="true" ht="37.5" customHeight="true" spans="1:8">
      <c r="A8" s="7" t="s">
        <v>1378</v>
      </c>
      <c r="B8" s="37"/>
      <c r="C8" s="37">
        <v>24</v>
      </c>
      <c r="D8" s="37">
        <v>24</v>
      </c>
      <c r="E8" s="44">
        <f>D8/C8</f>
        <v>1</v>
      </c>
      <c r="F8" s="45"/>
      <c r="G8" s="46"/>
      <c r="H8" s="47"/>
    </row>
    <row r="9" s="28" customFormat="true" ht="37.5" customHeight="true" spans="1:8">
      <c r="A9" s="39" t="s">
        <v>1379</v>
      </c>
      <c r="B9" s="37"/>
      <c r="C9" s="37">
        <v>24</v>
      </c>
      <c r="D9" s="37">
        <v>24</v>
      </c>
      <c r="E9" s="44">
        <f>D9/C9</f>
        <v>1</v>
      </c>
      <c r="F9" s="45"/>
      <c r="G9" s="46"/>
      <c r="H9" s="47"/>
    </row>
    <row r="10" s="28" customFormat="true" spans="1:6">
      <c r="A10" s="28" t="s">
        <v>1380</v>
      </c>
      <c r="B10" s="29"/>
      <c r="C10" s="29"/>
      <c r="D10" s="29"/>
      <c r="F10" s="29"/>
    </row>
  </sheetData>
  <mergeCells count="4">
    <mergeCell ref="A1:G1"/>
    <mergeCell ref="B3:E3"/>
    <mergeCell ref="F3:G3"/>
    <mergeCell ref="A3:A4"/>
  </mergeCells>
  <pageMargins left="0.75" right="0.75" top="1" bottom="1" header="0.51" footer="0.51"/>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5.75" outlineLevelCol="3"/>
  <cols>
    <col min="1" max="4" width="43.125" customWidth="true"/>
  </cols>
  <sheetData>
    <row r="1" ht="35.25" spans="1:4">
      <c r="A1" s="20" t="s">
        <v>1381</v>
      </c>
      <c r="B1" s="20"/>
      <c r="C1" s="20"/>
      <c r="D1" s="20"/>
    </row>
    <row r="2" spans="1:3">
      <c r="A2" s="21"/>
      <c r="B2" s="21"/>
      <c r="C2" s="21"/>
    </row>
    <row r="3" spans="1:4">
      <c r="A3" s="21"/>
      <c r="B3" s="21"/>
      <c r="C3" s="21"/>
      <c r="D3" s="22" t="s">
        <v>961</v>
      </c>
    </row>
    <row r="4" spans="1:4">
      <c r="A4" s="23" t="s">
        <v>962</v>
      </c>
      <c r="B4" s="23" t="s">
        <v>963</v>
      </c>
      <c r="C4" s="23" t="s">
        <v>964</v>
      </c>
      <c r="D4" s="23" t="s">
        <v>965</v>
      </c>
    </row>
    <row r="5" spans="1:4">
      <c r="A5" s="24"/>
      <c r="B5" s="24"/>
      <c r="C5" s="24"/>
      <c r="D5" s="24"/>
    </row>
    <row r="6" spans="1:4">
      <c r="A6" s="24"/>
      <c r="B6" s="24"/>
      <c r="C6" s="24"/>
      <c r="D6" s="24"/>
    </row>
    <row r="7" spans="1:4">
      <c r="A7" s="24"/>
      <c r="B7" s="24"/>
      <c r="C7" s="24"/>
      <c r="D7" s="24"/>
    </row>
    <row r="8" spans="1:4">
      <c r="A8" s="24"/>
      <c r="B8" s="24"/>
      <c r="C8" s="24"/>
      <c r="D8" s="24"/>
    </row>
    <row r="9" spans="1:4">
      <c r="A9" s="24"/>
      <c r="B9" s="24"/>
      <c r="C9" s="24"/>
      <c r="D9" s="24"/>
    </row>
    <row r="10" spans="1:4">
      <c r="A10" s="24"/>
      <c r="B10" s="24"/>
      <c r="C10" s="24"/>
      <c r="D10" s="24"/>
    </row>
    <row r="11" spans="1:4">
      <c r="A11" s="24"/>
      <c r="B11" s="24"/>
      <c r="C11" s="24"/>
      <c r="D11" s="24"/>
    </row>
    <row r="12" spans="1:4">
      <c r="A12" s="24"/>
      <c r="B12" s="24"/>
      <c r="C12" s="24"/>
      <c r="D12" s="24"/>
    </row>
    <row r="13" spans="1:4">
      <c r="A13" s="24"/>
      <c r="B13" s="24"/>
      <c r="C13" s="24"/>
      <c r="D13" s="24"/>
    </row>
    <row r="14" spans="1:4">
      <c r="A14" s="24"/>
      <c r="B14" s="24"/>
      <c r="C14" s="24"/>
      <c r="D14" s="24"/>
    </row>
    <row r="15" spans="1:4">
      <c r="A15" s="24"/>
      <c r="B15" s="24"/>
      <c r="C15" s="24"/>
      <c r="D15" s="24"/>
    </row>
    <row r="16" spans="1:4">
      <c r="A16" s="24"/>
      <c r="B16" s="24"/>
      <c r="C16" s="24"/>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1">
      <c r="A21" t="s">
        <v>1288</v>
      </c>
    </row>
  </sheetData>
  <mergeCells count="1">
    <mergeCell ref="A1:D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A4" sqref="A4:K4"/>
    </sheetView>
  </sheetViews>
  <sheetFormatPr defaultColWidth="9" defaultRowHeight="15.75" outlineLevelRow="3"/>
  <cols>
    <col min="1" max="5" width="9" style="14"/>
    <col min="6" max="6" width="26.375" style="14"/>
    <col min="7" max="16384" width="9" style="14"/>
  </cols>
  <sheetData>
    <row r="1" s="14" customFormat="true" spans="10:11">
      <c r="J1" s="18"/>
      <c r="K1" s="18"/>
    </row>
    <row r="2" s="14" customFormat="true" ht="71.25" customHeight="true" spans="1:11">
      <c r="A2" s="15"/>
      <c r="B2" s="15"/>
      <c r="C2" s="15"/>
      <c r="D2" s="16"/>
      <c r="E2" s="16"/>
      <c r="J2" s="19"/>
      <c r="K2" s="19"/>
    </row>
    <row r="3" s="14" customFormat="true" ht="71.25" customHeight="true" spans="1:11">
      <c r="A3" s="15"/>
      <c r="B3" s="15"/>
      <c r="C3" s="15"/>
      <c r="D3" s="16"/>
      <c r="E3" s="16"/>
      <c r="J3" s="19"/>
      <c r="K3" s="19"/>
    </row>
    <row r="4" s="14" customFormat="true" ht="157.5" customHeight="true" spans="1:11">
      <c r="A4" s="17" t="s">
        <v>1382</v>
      </c>
      <c r="B4" s="17"/>
      <c r="C4" s="17"/>
      <c r="D4" s="17"/>
      <c r="E4" s="17"/>
      <c r="F4" s="17"/>
      <c r="G4" s="17"/>
      <c r="H4" s="17"/>
      <c r="I4" s="17"/>
      <c r="J4" s="17"/>
      <c r="K4" s="17"/>
    </row>
  </sheetData>
  <mergeCells count="4">
    <mergeCell ref="J1:K1"/>
    <mergeCell ref="A2:C2"/>
    <mergeCell ref="J2:K2"/>
    <mergeCell ref="A4:K4"/>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1" sqref="A1:B1"/>
    </sheetView>
  </sheetViews>
  <sheetFormatPr defaultColWidth="10" defaultRowHeight="15.75" outlineLevelCol="1"/>
  <cols>
    <col min="1" max="1" width="48.375" style="1" customWidth="true"/>
    <col min="2" max="2" width="28.375" style="1" customWidth="true"/>
    <col min="3" max="253" width="10" style="1" customWidth="true"/>
  </cols>
  <sheetData>
    <row r="1" s="1" customFormat="true" ht="50.1" customHeight="true" spans="1:2">
      <c r="A1" s="3" t="s">
        <v>1383</v>
      </c>
      <c r="B1" s="3"/>
    </row>
    <row r="2" s="2" customFormat="true" ht="15" customHeight="true" spans="2:2">
      <c r="B2" s="4" t="s">
        <v>38</v>
      </c>
    </row>
    <row r="3" s="1" customFormat="true" ht="39.95" customHeight="true" spans="1:2">
      <c r="A3" s="5" t="s">
        <v>39</v>
      </c>
      <c r="B3" s="6" t="s">
        <v>1384</v>
      </c>
    </row>
    <row r="4" s="1" customFormat="true" ht="24.95" customHeight="true" spans="1:2">
      <c r="A4" s="7" t="s">
        <v>1385</v>
      </c>
      <c r="B4" s="8">
        <f>SUM(B5:B6)</f>
        <v>3280252</v>
      </c>
    </row>
    <row r="5" s="1" customFormat="true" ht="24.95" customHeight="true" spans="1:2">
      <c r="A5" s="9" t="s">
        <v>1386</v>
      </c>
      <c r="B5" s="8">
        <v>98700</v>
      </c>
    </row>
    <row r="6" s="1" customFormat="true" ht="24.95" customHeight="true" spans="1:2">
      <c r="A6" s="9" t="s">
        <v>1387</v>
      </c>
      <c r="B6" s="8">
        <v>3181552</v>
      </c>
    </row>
    <row r="7" s="1" customFormat="true" ht="24.95" customHeight="true" spans="1:2">
      <c r="A7" s="10" t="s">
        <v>1388</v>
      </c>
      <c r="B7" s="8">
        <f>SUM(B8:B9)</f>
        <v>3285500</v>
      </c>
    </row>
    <row r="8" s="1" customFormat="true" ht="24.95" customHeight="true" spans="1:2">
      <c r="A8" s="9" t="s">
        <v>1386</v>
      </c>
      <c r="B8" s="8">
        <v>98700</v>
      </c>
    </row>
    <row r="9" s="1" customFormat="true" ht="24.95" customHeight="true" spans="1:2">
      <c r="A9" s="9" t="s">
        <v>1389</v>
      </c>
      <c r="B9" s="8">
        <v>3186800</v>
      </c>
    </row>
    <row r="10" s="1" customFormat="true" ht="24.95" customHeight="true" spans="1:2">
      <c r="A10" s="10" t="s">
        <v>1390</v>
      </c>
      <c r="B10" s="8">
        <f>SUM(B11:B14)</f>
        <v>1335300</v>
      </c>
    </row>
    <row r="11" s="1" customFormat="true" ht="24.95" customHeight="true" spans="1:2">
      <c r="A11" s="9" t="s">
        <v>1391</v>
      </c>
      <c r="B11" s="8">
        <v>8300</v>
      </c>
    </row>
    <row r="12" s="1" customFormat="true" ht="24.95" customHeight="true" spans="1:2">
      <c r="A12" s="9" t="s">
        <v>1392</v>
      </c>
      <c r="B12" s="11" t="s">
        <v>935</v>
      </c>
    </row>
    <row r="13" s="1" customFormat="true" ht="24.95" customHeight="true" spans="1:2">
      <c r="A13" s="9" t="s">
        <v>1393</v>
      </c>
      <c r="B13" s="8">
        <v>1202000</v>
      </c>
    </row>
    <row r="14" s="1" customFormat="true" ht="24.95" customHeight="true" spans="1:2">
      <c r="A14" s="9" t="s">
        <v>1394</v>
      </c>
      <c r="B14" s="8">
        <v>125000</v>
      </c>
    </row>
    <row r="15" s="1" customFormat="true" ht="24.95" customHeight="true" spans="1:2">
      <c r="A15" s="10" t="s">
        <v>1395</v>
      </c>
      <c r="B15" s="8">
        <f>SUM(B16:B17)</f>
        <v>125000</v>
      </c>
    </row>
    <row r="16" s="1" customFormat="true" ht="24.95" customHeight="true" spans="1:2">
      <c r="A16" s="9" t="s">
        <v>1396</v>
      </c>
      <c r="B16" s="11" t="s">
        <v>935</v>
      </c>
    </row>
    <row r="17" s="1" customFormat="true" ht="24.95" customHeight="true" spans="1:2">
      <c r="A17" s="9" t="s">
        <v>1397</v>
      </c>
      <c r="B17" s="8">
        <v>125000</v>
      </c>
    </row>
    <row r="18" s="1" customFormat="true" ht="24.95" customHeight="true" spans="1:2">
      <c r="A18" s="10" t="s">
        <v>1398</v>
      </c>
      <c r="B18" s="8">
        <f>SUM(B19:B20)</f>
        <v>127540</v>
      </c>
    </row>
    <row r="19" s="1" customFormat="true" ht="24.95" customHeight="true" spans="1:2">
      <c r="A19" s="9" t="s">
        <v>1396</v>
      </c>
      <c r="B19" s="8">
        <v>2736</v>
      </c>
    </row>
    <row r="20" s="1" customFormat="true" ht="24.95" customHeight="true" spans="1:2">
      <c r="A20" s="9" t="s">
        <v>1397</v>
      </c>
      <c r="B20" s="8">
        <v>124804</v>
      </c>
    </row>
    <row r="21" s="1" customFormat="true" ht="24.95" customHeight="true" spans="1:2">
      <c r="A21" s="10" t="s">
        <v>1399</v>
      </c>
      <c r="B21" s="8">
        <f>SUM(B22:B23)</f>
        <v>4490552</v>
      </c>
    </row>
    <row r="22" s="1" customFormat="true" ht="24.95" customHeight="true" spans="1:2">
      <c r="A22" s="9" t="s">
        <v>1386</v>
      </c>
      <c r="B22" s="12">
        <v>107000</v>
      </c>
    </row>
    <row r="23" s="1" customFormat="true" ht="24.95" customHeight="true" spans="1:2">
      <c r="A23" s="9" t="s">
        <v>1400</v>
      </c>
      <c r="B23" s="12">
        <v>4383552</v>
      </c>
    </row>
    <row r="24" s="1" customFormat="true" ht="24.95" customHeight="true" spans="1:2">
      <c r="A24" s="10" t="s">
        <v>1401</v>
      </c>
      <c r="B24" s="12">
        <f>SUM(B25:B26)</f>
        <v>4495800</v>
      </c>
    </row>
    <row r="25" s="1" customFormat="true" ht="24.95" customHeight="true" spans="1:2">
      <c r="A25" s="13" t="s">
        <v>1386</v>
      </c>
      <c r="B25" s="8">
        <v>107000</v>
      </c>
    </row>
    <row r="26" s="1" customFormat="true" ht="24.95" customHeight="true" spans="1:2">
      <c r="A26" s="13" t="s">
        <v>1400</v>
      </c>
      <c r="B26" s="8">
        <v>4388800</v>
      </c>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showGridLines="0" view="pageBreakPreview" zoomScale="55" zoomScaleNormal="50" zoomScaleSheetLayoutView="55" workbookViewId="0">
      <selection activeCell="A9" sqref="A9:K17"/>
    </sheetView>
  </sheetViews>
  <sheetFormatPr defaultColWidth="9" defaultRowHeight="15.75"/>
  <cols>
    <col min="1" max="5" width="9" style="14"/>
    <col min="6" max="6" width="26.375" style="14"/>
    <col min="7" max="16384" width="9" style="14"/>
  </cols>
  <sheetData>
    <row r="1" spans="10:11">
      <c r="J1" s="18"/>
      <c r="K1" s="18"/>
    </row>
    <row r="2" ht="71.25" customHeight="true" spans="1:11">
      <c r="A2" s="15"/>
      <c r="B2" s="15"/>
      <c r="C2" s="15"/>
      <c r="D2" s="16"/>
      <c r="E2" s="16"/>
      <c r="J2" s="19"/>
      <c r="K2" s="19"/>
    </row>
    <row r="3" ht="71.25" customHeight="true" spans="1:11">
      <c r="A3" s="15"/>
      <c r="B3" s="15"/>
      <c r="C3" s="15"/>
      <c r="D3" s="16"/>
      <c r="E3" s="16"/>
      <c r="J3" s="19"/>
      <c r="K3" s="19"/>
    </row>
    <row r="4" ht="157.5" customHeight="true" spans="1:11">
      <c r="A4" s="84" t="s">
        <v>36</v>
      </c>
      <c r="B4" s="84"/>
      <c r="C4" s="84"/>
      <c r="D4" s="84"/>
      <c r="E4" s="84"/>
      <c r="F4" s="84"/>
      <c r="G4" s="84"/>
      <c r="H4" s="84"/>
      <c r="I4" s="84"/>
      <c r="J4" s="84"/>
      <c r="K4" s="84"/>
    </row>
    <row r="6" ht="14.25" customHeight="true" spans="5:7">
      <c r="E6" s="192"/>
      <c r="F6" s="192"/>
      <c r="G6" s="192"/>
    </row>
    <row r="7" ht="14.25" customHeight="true" spans="5:7">
      <c r="E7" s="192"/>
      <c r="F7" s="192"/>
      <c r="G7" s="192"/>
    </row>
    <row r="8" ht="14.25" customHeight="true" spans="5:7">
      <c r="E8" s="192"/>
      <c r="F8" s="192"/>
      <c r="G8" s="192"/>
    </row>
    <row r="9" ht="6" customHeight="true" spans="1:11">
      <c r="A9" s="86"/>
      <c r="B9" s="86"/>
      <c r="C9" s="86"/>
      <c r="D9" s="86"/>
      <c r="E9" s="86"/>
      <c r="F9" s="86"/>
      <c r="G9" s="86"/>
      <c r="H9" s="86"/>
      <c r="I9" s="86"/>
      <c r="J9" s="86"/>
      <c r="K9" s="86"/>
    </row>
    <row r="10" hidden="true" spans="1:11">
      <c r="A10" s="86"/>
      <c r="B10" s="86"/>
      <c r="C10" s="86"/>
      <c r="D10" s="86"/>
      <c r="E10" s="86"/>
      <c r="F10" s="86"/>
      <c r="G10" s="86"/>
      <c r="H10" s="86"/>
      <c r="I10" s="86"/>
      <c r="J10" s="86"/>
      <c r="K10" s="86"/>
    </row>
    <row r="11" hidden="true" spans="1:11">
      <c r="A11" s="86"/>
      <c r="B11" s="86"/>
      <c r="C11" s="86"/>
      <c r="D11" s="86"/>
      <c r="E11" s="86"/>
      <c r="F11" s="86"/>
      <c r="G11" s="86"/>
      <c r="H11" s="86"/>
      <c r="I11" s="86"/>
      <c r="J11" s="86"/>
      <c r="K11" s="86"/>
    </row>
    <row r="12" hidden="true" spans="1:11">
      <c r="A12" s="86"/>
      <c r="B12" s="86"/>
      <c r="C12" s="86"/>
      <c r="D12" s="86"/>
      <c r="E12" s="86"/>
      <c r="F12" s="86"/>
      <c r="G12" s="86"/>
      <c r="H12" s="86"/>
      <c r="I12" s="86"/>
      <c r="J12" s="86"/>
      <c r="K12" s="86"/>
    </row>
    <row r="13" spans="1:11">
      <c r="A13" s="86"/>
      <c r="B13" s="86"/>
      <c r="C13" s="86"/>
      <c r="D13" s="86"/>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22" ht="101.25" customHeight="true"/>
    <row r="23" ht="11.25" customHeight="true"/>
  </sheetData>
  <mergeCells count="6">
    <mergeCell ref="J1:K1"/>
    <mergeCell ref="A2:C2"/>
    <mergeCell ref="J2:K2"/>
    <mergeCell ref="A4:K4"/>
    <mergeCell ref="E6:G8"/>
    <mergeCell ref="A9:K17"/>
  </mergeCells>
  <printOptions horizontalCentered="true" verticalCentered="true"/>
  <pageMargins left="0.59" right="0.59" top="0.79" bottom="0.79" header="0.59" footer="0.24"/>
  <pageSetup paperSize="9" scale="72"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8"/>
  <sheetViews>
    <sheetView showGridLines="0" workbookViewId="0">
      <pane xSplit="1" ySplit="4" topLeftCell="B29" activePane="bottomRight" state="frozen"/>
      <selection/>
      <selection pane="topRight"/>
      <selection pane="bottomLeft"/>
      <selection pane="bottomRight" activeCell="A1" sqref="A1:H1"/>
    </sheetView>
  </sheetViews>
  <sheetFormatPr defaultColWidth="9" defaultRowHeight="15.75" outlineLevelCol="7"/>
  <cols>
    <col min="1" max="1" width="31.25" style="173" customWidth="true"/>
    <col min="2" max="3" width="14.375" style="173" customWidth="true"/>
    <col min="4" max="4" width="14.375" style="174" customWidth="true"/>
    <col min="5" max="5" width="13" style="174" customWidth="true"/>
    <col min="6" max="6" width="13" style="189" customWidth="true"/>
    <col min="7" max="7" width="14.375" style="174" customWidth="true"/>
    <col min="8" max="8" width="13" style="189" customWidth="true"/>
    <col min="9" max="16384" width="9" style="173"/>
  </cols>
  <sheetData>
    <row r="1" s="171" customFormat="true" ht="57" customHeight="true" spans="1:8">
      <c r="A1" s="267" t="s">
        <v>37</v>
      </c>
      <c r="B1" s="177"/>
      <c r="C1" s="177"/>
      <c r="D1" s="177"/>
      <c r="E1" s="177"/>
      <c r="F1" s="177"/>
      <c r="G1" s="177"/>
      <c r="H1" s="177"/>
    </row>
    <row r="2" s="173" customFormat="true" spans="4:8">
      <c r="D2" s="174"/>
      <c r="E2" s="174"/>
      <c r="F2" s="186"/>
      <c r="G2" s="174"/>
      <c r="H2" s="186" t="s">
        <v>38</v>
      </c>
    </row>
    <row r="3" s="173" customFormat="true" ht="30.75" customHeight="true" spans="1:8">
      <c r="A3" s="33" t="s">
        <v>39</v>
      </c>
      <c r="B3" s="93" t="s">
        <v>40</v>
      </c>
      <c r="C3" s="93"/>
      <c r="D3" s="93"/>
      <c r="E3" s="93"/>
      <c r="F3" s="93"/>
      <c r="G3" s="79" t="s">
        <v>41</v>
      </c>
      <c r="H3" s="79"/>
    </row>
    <row r="4" s="172" customFormat="true" ht="30.75" customHeight="true" spans="1:8">
      <c r="A4" s="33"/>
      <c r="B4" s="33" t="s">
        <v>42</v>
      </c>
      <c r="C4" s="33" t="s">
        <v>43</v>
      </c>
      <c r="D4" s="33" t="s">
        <v>44</v>
      </c>
      <c r="E4" s="33" t="s">
        <v>45</v>
      </c>
      <c r="F4" s="33" t="s">
        <v>46</v>
      </c>
      <c r="G4" s="33" t="s">
        <v>42</v>
      </c>
      <c r="H4" s="43" t="s">
        <v>47</v>
      </c>
    </row>
    <row r="5" s="173" customFormat="true" ht="24" customHeight="true" spans="1:8">
      <c r="A5" s="268" t="s">
        <v>48</v>
      </c>
      <c r="B5" s="269">
        <f>B6+B21</f>
        <v>671000</v>
      </c>
      <c r="C5" s="269">
        <f>C6+C21</f>
        <v>610000</v>
      </c>
      <c r="D5" s="269">
        <f>D6+D21</f>
        <v>615295</v>
      </c>
      <c r="E5" s="187">
        <f t="shared" ref="E5:E19" si="0">D5/C5</f>
        <v>1.00868032786885</v>
      </c>
      <c r="F5" s="274">
        <v>1.01059382929974</v>
      </c>
      <c r="G5" s="269">
        <f>G6+G21</f>
        <v>652200</v>
      </c>
      <c r="H5" s="188">
        <f>G5/D5</f>
        <v>1.05997935949423</v>
      </c>
    </row>
    <row r="6" s="264" customFormat="true" ht="24" customHeight="true" spans="1:8">
      <c r="A6" s="270" t="s">
        <v>49</v>
      </c>
      <c r="B6" s="269">
        <f>SUM(B7:B20)</f>
        <v>395500</v>
      </c>
      <c r="C6" s="269">
        <f>SUM(C7:C20)</f>
        <v>409235</v>
      </c>
      <c r="D6" s="269">
        <f>SUM(D7:D20)</f>
        <v>411511</v>
      </c>
      <c r="E6" s="187">
        <f t="shared" si="0"/>
        <v>1.00556159663763</v>
      </c>
      <c r="F6" s="274">
        <v>1.12383420679635</v>
      </c>
      <c r="G6" s="269">
        <f>SUM(G7:G20)</f>
        <v>381770</v>
      </c>
      <c r="H6" s="188">
        <f t="shared" ref="H6:H27" si="1">G6/D6</f>
        <v>0.92772732685153</v>
      </c>
    </row>
    <row r="7" s="173" customFormat="true" ht="24" customHeight="true" spans="1:8">
      <c r="A7" s="271" t="s">
        <v>50</v>
      </c>
      <c r="B7" s="269">
        <v>115000</v>
      </c>
      <c r="C7" s="178">
        <v>98942</v>
      </c>
      <c r="D7" s="178">
        <v>99142</v>
      </c>
      <c r="E7" s="187">
        <f t="shared" si="0"/>
        <v>1.0020213862667</v>
      </c>
      <c r="F7" s="274">
        <v>0.93204850991821</v>
      </c>
      <c r="G7" s="269">
        <v>104432</v>
      </c>
      <c r="H7" s="188">
        <f t="shared" si="1"/>
        <v>1.05335781000988</v>
      </c>
    </row>
    <row r="8" s="173" customFormat="true" ht="24.75" customHeight="true" spans="1:8">
      <c r="A8" s="271" t="s">
        <v>51</v>
      </c>
      <c r="B8" s="269">
        <v>71400</v>
      </c>
      <c r="C8" s="178">
        <v>53798</v>
      </c>
      <c r="D8" s="178">
        <v>54974</v>
      </c>
      <c r="E8" s="187">
        <f t="shared" si="0"/>
        <v>1.02185954868211</v>
      </c>
      <c r="F8" s="274">
        <v>0.832434887946699</v>
      </c>
      <c r="G8" s="269">
        <v>60271</v>
      </c>
      <c r="H8" s="188">
        <f t="shared" si="1"/>
        <v>1.09635464037545</v>
      </c>
    </row>
    <row r="9" s="173" customFormat="true" ht="24.75" customHeight="true" spans="1:8">
      <c r="A9" s="271" t="s">
        <v>52</v>
      </c>
      <c r="B9" s="269">
        <v>8510</v>
      </c>
      <c r="C9" s="178">
        <v>9094</v>
      </c>
      <c r="D9" s="178">
        <v>9994</v>
      </c>
      <c r="E9" s="187">
        <f t="shared" si="0"/>
        <v>1.09896635144051</v>
      </c>
      <c r="F9" s="274">
        <v>1.26859609037827</v>
      </c>
      <c r="G9" s="269">
        <v>9852</v>
      </c>
      <c r="H9" s="188">
        <f t="shared" si="1"/>
        <v>0.985791474884931</v>
      </c>
    </row>
    <row r="10" s="173" customFormat="true" ht="24" customHeight="true" spans="1:8">
      <c r="A10" s="271" t="s">
        <v>53</v>
      </c>
      <c r="B10" s="269">
        <v>880</v>
      </c>
      <c r="C10" s="178">
        <v>474</v>
      </c>
      <c r="D10" s="178">
        <v>474</v>
      </c>
      <c r="E10" s="187">
        <f t="shared" si="0"/>
        <v>1</v>
      </c>
      <c r="F10" s="274">
        <v>0.58159509202454</v>
      </c>
      <c r="G10" s="269">
        <v>552</v>
      </c>
      <c r="H10" s="188">
        <f t="shared" si="1"/>
        <v>1.16455696202532</v>
      </c>
    </row>
    <row r="11" s="173" customFormat="true" ht="24" customHeight="true" spans="1:8">
      <c r="A11" s="271" t="s">
        <v>54</v>
      </c>
      <c r="B11" s="269">
        <v>33900</v>
      </c>
      <c r="C11" s="178">
        <v>35979</v>
      </c>
      <c r="D11" s="178">
        <v>35979</v>
      </c>
      <c r="E11" s="187">
        <f t="shared" si="0"/>
        <v>1</v>
      </c>
      <c r="F11" s="274">
        <v>1.14367907435074</v>
      </c>
      <c r="G11" s="269">
        <v>38485</v>
      </c>
      <c r="H11" s="188">
        <f t="shared" si="1"/>
        <v>1.06965174129353</v>
      </c>
    </row>
    <row r="12" s="173" customFormat="true" ht="24" customHeight="true" spans="1:8">
      <c r="A12" s="271" t="s">
        <v>55</v>
      </c>
      <c r="B12" s="269">
        <v>26700</v>
      </c>
      <c r="C12" s="178">
        <v>29016</v>
      </c>
      <c r="D12" s="178">
        <v>29016</v>
      </c>
      <c r="E12" s="187">
        <f t="shared" si="0"/>
        <v>1</v>
      </c>
      <c r="F12" s="274">
        <v>1.17364397524572</v>
      </c>
      <c r="G12" s="269">
        <v>31955</v>
      </c>
      <c r="H12" s="188">
        <f t="shared" si="1"/>
        <v>1.10128894403088</v>
      </c>
    </row>
    <row r="13" s="173" customFormat="true" ht="24" customHeight="true" spans="1:8">
      <c r="A13" s="271" t="s">
        <v>56</v>
      </c>
      <c r="B13" s="269">
        <v>9900</v>
      </c>
      <c r="C13" s="178">
        <v>11623</v>
      </c>
      <c r="D13" s="178">
        <v>11623</v>
      </c>
      <c r="E13" s="187">
        <f t="shared" si="0"/>
        <v>1</v>
      </c>
      <c r="F13" s="274">
        <v>1.26391909525881</v>
      </c>
      <c r="G13" s="269">
        <v>11932</v>
      </c>
      <c r="H13" s="188">
        <f t="shared" si="1"/>
        <v>1.0265852189624</v>
      </c>
    </row>
    <row r="14" s="173" customFormat="true" ht="24" customHeight="true" spans="1:8">
      <c r="A14" s="271" t="s">
        <v>57</v>
      </c>
      <c r="B14" s="269">
        <v>6208</v>
      </c>
      <c r="C14" s="178">
        <v>5834</v>
      </c>
      <c r="D14" s="178">
        <v>5834</v>
      </c>
      <c r="E14" s="187">
        <f t="shared" si="0"/>
        <v>1</v>
      </c>
      <c r="F14" s="274">
        <v>1.02225337305064</v>
      </c>
      <c r="G14" s="269">
        <v>6413</v>
      </c>
      <c r="H14" s="188">
        <f t="shared" si="1"/>
        <v>1.09924580047995</v>
      </c>
    </row>
    <row r="15" s="173" customFormat="true" ht="24" customHeight="true" spans="1:8">
      <c r="A15" s="271" t="s">
        <v>58</v>
      </c>
      <c r="B15" s="269">
        <v>25200</v>
      </c>
      <c r="C15" s="178">
        <v>81898</v>
      </c>
      <c r="D15" s="178">
        <v>81898</v>
      </c>
      <c r="E15" s="187">
        <f t="shared" si="0"/>
        <v>1</v>
      </c>
      <c r="F15" s="274">
        <v>3.5114693650045</v>
      </c>
      <c r="G15" s="269">
        <v>20390</v>
      </c>
      <c r="H15" s="188">
        <f t="shared" si="1"/>
        <v>0.248968228772375</v>
      </c>
    </row>
    <row r="16" s="173" customFormat="true" ht="24" customHeight="true" spans="1:8">
      <c r="A16" s="271" t="s">
        <v>59</v>
      </c>
      <c r="B16" s="269">
        <v>4100</v>
      </c>
      <c r="C16" s="178">
        <v>7002</v>
      </c>
      <c r="D16" s="178">
        <v>7002</v>
      </c>
      <c r="E16" s="187">
        <f t="shared" si="0"/>
        <v>1</v>
      </c>
      <c r="F16" s="274">
        <v>1.72378138847858</v>
      </c>
      <c r="G16" s="269">
        <v>7060</v>
      </c>
      <c r="H16" s="188">
        <f t="shared" si="1"/>
        <v>1.00828334761497</v>
      </c>
    </row>
    <row r="17" s="173" customFormat="true" ht="24" customHeight="true" spans="1:8">
      <c r="A17" s="271" t="s">
        <v>60</v>
      </c>
      <c r="B17" s="269">
        <v>7000</v>
      </c>
      <c r="C17" s="178">
        <v>4368</v>
      </c>
      <c r="D17" s="178">
        <v>4368</v>
      </c>
      <c r="E17" s="187">
        <f t="shared" si="0"/>
        <v>1</v>
      </c>
      <c r="F17" s="274">
        <v>0.674803027962305</v>
      </c>
      <c r="G17" s="269">
        <v>5689</v>
      </c>
      <c r="H17" s="188">
        <f t="shared" si="1"/>
        <v>1.30242673992674</v>
      </c>
    </row>
    <row r="18" s="173" customFormat="true" ht="24" customHeight="true" spans="1:8">
      <c r="A18" s="271" t="s">
        <v>61</v>
      </c>
      <c r="B18" s="269">
        <v>85500</v>
      </c>
      <c r="C18" s="178">
        <v>70269</v>
      </c>
      <c r="D18" s="178">
        <v>70269</v>
      </c>
      <c r="E18" s="187">
        <f t="shared" si="0"/>
        <v>1</v>
      </c>
      <c r="F18" s="274">
        <v>0.889435977925168</v>
      </c>
      <c r="G18" s="269">
        <v>83533</v>
      </c>
      <c r="H18" s="188">
        <f t="shared" si="1"/>
        <v>1.18876033528298</v>
      </c>
    </row>
    <row r="19" s="173" customFormat="true" ht="24" customHeight="true" spans="1:8">
      <c r="A19" s="271" t="s">
        <v>62</v>
      </c>
      <c r="B19" s="269">
        <v>1200</v>
      </c>
      <c r="C19" s="178">
        <v>937</v>
      </c>
      <c r="D19" s="178">
        <v>937</v>
      </c>
      <c r="E19" s="187">
        <f t="shared" si="0"/>
        <v>1</v>
      </c>
      <c r="F19" s="274">
        <v>0.840358744394619</v>
      </c>
      <c r="G19" s="269">
        <v>1206</v>
      </c>
      <c r="H19" s="188">
        <f t="shared" si="1"/>
        <v>1.28708644610459</v>
      </c>
    </row>
    <row r="20" s="173" customFormat="true" ht="24" customHeight="true" spans="1:8">
      <c r="A20" s="271" t="s">
        <v>63</v>
      </c>
      <c r="B20" s="269">
        <v>2</v>
      </c>
      <c r="C20" s="178">
        <v>1</v>
      </c>
      <c r="D20" s="178">
        <v>1</v>
      </c>
      <c r="E20" s="187"/>
      <c r="F20" s="274">
        <v>0.5</v>
      </c>
      <c r="G20" s="269"/>
      <c r="H20" s="188">
        <f t="shared" si="1"/>
        <v>0</v>
      </c>
    </row>
    <row r="21" s="265" customFormat="true" ht="24" customHeight="true" spans="1:8">
      <c r="A21" s="270" t="s">
        <v>64</v>
      </c>
      <c r="B21" s="269">
        <f>SUM(B22:B27)</f>
        <v>275500</v>
      </c>
      <c r="C21" s="269">
        <f>SUM(C22:C27)</f>
        <v>200765</v>
      </c>
      <c r="D21" s="269">
        <f>SUM(D22:D27)</f>
        <v>203784</v>
      </c>
      <c r="E21" s="187">
        <f t="shared" ref="E21:E27" si="2">D21/C21</f>
        <v>1.01503748163275</v>
      </c>
      <c r="F21" s="274">
        <v>0.839730012609301</v>
      </c>
      <c r="G21" s="269">
        <f>SUM(G22:G28)</f>
        <v>270430</v>
      </c>
      <c r="H21" s="188">
        <f t="shared" si="1"/>
        <v>1.32704235857575</v>
      </c>
    </row>
    <row r="22" s="173" customFormat="true" ht="24" customHeight="true" spans="1:8">
      <c r="A22" s="271" t="s">
        <v>65</v>
      </c>
      <c r="B22" s="269">
        <v>119000</v>
      </c>
      <c r="C22" s="178">
        <v>80528</v>
      </c>
      <c r="D22" s="178">
        <v>82928</v>
      </c>
      <c r="E22" s="187">
        <f t="shared" si="2"/>
        <v>1.02980329823167</v>
      </c>
      <c r="F22" s="274">
        <v>0.858770167553797</v>
      </c>
      <c r="G22" s="269">
        <v>165431</v>
      </c>
      <c r="H22" s="188">
        <f t="shared" si="1"/>
        <v>1.99487507235192</v>
      </c>
    </row>
    <row r="23" s="173" customFormat="true" ht="24" customHeight="true" spans="1:8">
      <c r="A23" s="271" t="s">
        <v>66</v>
      </c>
      <c r="B23" s="269">
        <v>5000</v>
      </c>
      <c r="C23" s="178">
        <v>8364</v>
      </c>
      <c r="D23" s="178">
        <v>8364</v>
      </c>
      <c r="E23" s="187">
        <f t="shared" si="2"/>
        <v>1</v>
      </c>
      <c r="F23" s="274">
        <v>1.75456261799874</v>
      </c>
      <c r="G23" s="269">
        <v>5720</v>
      </c>
      <c r="H23" s="188">
        <f t="shared" si="1"/>
        <v>0.683883309421329</v>
      </c>
    </row>
    <row r="24" s="173" customFormat="true" ht="24" customHeight="true" spans="1:8">
      <c r="A24" s="272" t="s">
        <v>67</v>
      </c>
      <c r="B24" s="269">
        <v>9000</v>
      </c>
      <c r="C24" s="273">
        <v>10000</v>
      </c>
      <c r="D24" s="273">
        <v>10619</v>
      </c>
      <c r="E24" s="187">
        <f t="shared" si="2"/>
        <v>1.0619</v>
      </c>
      <c r="F24" s="274">
        <v>1.27433097323893</v>
      </c>
      <c r="G24" s="269">
        <v>10000</v>
      </c>
      <c r="H24" s="188">
        <f t="shared" si="1"/>
        <v>0.941708258781429</v>
      </c>
    </row>
    <row r="25" s="173" customFormat="true" ht="24" customHeight="true" spans="1:8">
      <c r="A25" s="272" t="s">
        <v>68</v>
      </c>
      <c r="B25" s="269">
        <v>50000</v>
      </c>
      <c r="C25" s="273">
        <v>50038</v>
      </c>
      <c r="D25" s="273">
        <v>50038</v>
      </c>
      <c r="E25" s="187">
        <f t="shared" si="2"/>
        <v>1</v>
      </c>
      <c r="F25" s="274">
        <v>1.19288626123441</v>
      </c>
      <c r="G25" s="269"/>
      <c r="H25" s="188">
        <f t="shared" si="1"/>
        <v>0</v>
      </c>
    </row>
    <row r="26" s="173" customFormat="true" ht="24" customHeight="true" spans="1:8">
      <c r="A26" s="271" t="s">
        <v>69</v>
      </c>
      <c r="B26" s="269">
        <v>87500</v>
      </c>
      <c r="C26" s="178">
        <v>48140</v>
      </c>
      <c r="D26" s="178">
        <v>48140</v>
      </c>
      <c r="E26" s="187">
        <f t="shared" si="2"/>
        <v>1</v>
      </c>
      <c r="F26" s="274">
        <v>0.5572081717692</v>
      </c>
      <c r="G26" s="269">
        <v>83674</v>
      </c>
      <c r="H26" s="188">
        <f t="shared" si="1"/>
        <v>1.73813876194433</v>
      </c>
    </row>
    <row r="27" s="173" customFormat="true" ht="24" customHeight="true" spans="1:8">
      <c r="A27" s="271" t="s">
        <v>70</v>
      </c>
      <c r="B27" s="269">
        <v>5000</v>
      </c>
      <c r="C27" s="178">
        <v>3695</v>
      </c>
      <c r="D27" s="178">
        <v>3695</v>
      </c>
      <c r="E27" s="187">
        <f t="shared" si="2"/>
        <v>1</v>
      </c>
      <c r="F27" s="274">
        <v>0.791220556745182</v>
      </c>
      <c r="G27" s="269">
        <v>5605</v>
      </c>
      <c r="H27" s="188">
        <f t="shared" si="1"/>
        <v>1.51691474966171</v>
      </c>
    </row>
    <row r="28" s="173" customFormat="true" ht="24" customHeight="true" spans="1:8">
      <c r="A28" s="271" t="s">
        <v>71</v>
      </c>
      <c r="B28" s="269"/>
      <c r="C28" s="178"/>
      <c r="D28" s="178"/>
      <c r="E28" s="178"/>
      <c r="F28" s="274"/>
      <c r="G28" s="269"/>
      <c r="H28" s="188"/>
    </row>
    <row r="29" s="266" customFormat="true" ht="24" customHeight="true" spans="1:8">
      <c r="A29" s="268" t="s">
        <v>48</v>
      </c>
      <c r="B29" s="269">
        <f>B5</f>
        <v>671000</v>
      </c>
      <c r="C29" s="269">
        <f>C5</f>
        <v>610000</v>
      </c>
      <c r="D29" s="269">
        <f>D5</f>
        <v>615295</v>
      </c>
      <c r="E29" s="187">
        <f t="shared" ref="E29:E34" si="3">D29/C29</f>
        <v>1.00868032786885</v>
      </c>
      <c r="F29" s="274">
        <v>1.01059382929974</v>
      </c>
      <c r="G29" s="269">
        <f>G5</f>
        <v>652200</v>
      </c>
      <c r="H29" s="188">
        <f>G29/D29</f>
        <v>1.05997935949423</v>
      </c>
    </row>
    <row r="30" s="173" customFormat="true" ht="24" customHeight="true" spans="1:8">
      <c r="A30" s="179" t="s">
        <v>72</v>
      </c>
      <c r="B30" s="169">
        <v>270031</v>
      </c>
      <c r="C30" s="178">
        <v>93658</v>
      </c>
      <c r="D30" s="178">
        <v>93658</v>
      </c>
      <c r="E30" s="187">
        <f t="shared" si="3"/>
        <v>1</v>
      </c>
      <c r="F30" s="274">
        <v>1</v>
      </c>
      <c r="G30" s="169">
        <v>170026</v>
      </c>
      <c r="H30" s="188">
        <f t="shared" ref="H30:H37" si="4">G30/D30</f>
        <v>1.81539217151765</v>
      </c>
    </row>
    <row r="31" s="173" customFormat="true" ht="24" customHeight="true" spans="1:8">
      <c r="A31" s="179" t="s">
        <v>73</v>
      </c>
      <c r="B31" s="169">
        <v>2700</v>
      </c>
      <c r="C31" s="178">
        <v>300538</v>
      </c>
      <c r="D31" s="178">
        <v>296842</v>
      </c>
      <c r="E31" s="187">
        <f t="shared" si="3"/>
        <v>0.987702054315927</v>
      </c>
      <c r="F31" s="274">
        <v>1.23821918551055</v>
      </c>
      <c r="G31" s="169">
        <v>22900</v>
      </c>
      <c r="H31" s="188">
        <f t="shared" si="4"/>
        <v>0.077145417427453</v>
      </c>
    </row>
    <row r="32" s="173" customFormat="true" ht="24" customHeight="true" spans="1:8">
      <c r="A32" s="179" t="s">
        <v>74</v>
      </c>
      <c r="B32" s="169">
        <v>14669</v>
      </c>
      <c r="C32" s="178">
        <v>38750</v>
      </c>
      <c r="D32" s="178">
        <v>38750</v>
      </c>
      <c r="E32" s="187">
        <f t="shared" si="3"/>
        <v>1</v>
      </c>
      <c r="F32" s="274">
        <v>1.26312015124845</v>
      </c>
      <c r="G32" s="169">
        <v>27374</v>
      </c>
      <c r="H32" s="188">
        <f t="shared" si="4"/>
        <v>0.706425806451613</v>
      </c>
    </row>
    <row r="33" s="173" customFormat="true" ht="24" customHeight="true" spans="1:8">
      <c r="A33" s="179" t="s">
        <v>75</v>
      </c>
      <c r="B33" s="169"/>
      <c r="C33" s="178">
        <v>265713</v>
      </c>
      <c r="D33" s="178">
        <v>210000</v>
      </c>
      <c r="E33" s="187">
        <f t="shared" si="3"/>
        <v>0.790326404805185</v>
      </c>
      <c r="F33" s="274">
        <v>3.58747458872166</v>
      </c>
      <c r="G33" s="169"/>
      <c r="H33" s="188">
        <f t="shared" si="4"/>
        <v>0</v>
      </c>
    </row>
    <row r="34" s="173" customFormat="true" ht="24" customHeight="true" spans="1:8">
      <c r="A34" s="179" t="s">
        <v>76</v>
      </c>
      <c r="B34" s="169"/>
      <c r="C34" s="178">
        <v>8300</v>
      </c>
      <c r="D34" s="178">
        <v>8300</v>
      </c>
      <c r="E34" s="187">
        <f t="shared" si="3"/>
        <v>1</v>
      </c>
      <c r="F34" s="274">
        <v>2.24324324324324</v>
      </c>
      <c r="G34" s="169"/>
      <c r="H34" s="188">
        <f t="shared" si="4"/>
        <v>0</v>
      </c>
    </row>
    <row r="35" s="173" customFormat="true" ht="24" hidden="true" customHeight="true" spans="1:8">
      <c r="A35" s="179" t="s">
        <v>77</v>
      </c>
      <c r="B35" s="169"/>
      <c r="C35" s="178"/>
      <c r="D35" s="178"/>
      <c r="E35" s="187"/>
      <c r="F35" s="274">
        <v>0</v>
      </c>
      <c r="G35" s="169"/>
      <c r="H35" s="188"/>
    </row>
    <row r="36" s="173" customFormat="true" ht="24" customHeight="true" spans="1:8">
      <c r="A36" s="179" t="s">
        <v>78</v>
      </c>
      <c r="B36" s="169"/>
      <c r="C36" s="178">
        <v>544820</v>
      </c>
      <c r="D36" s="178">
        <v>544820</v>
      </c>
      <c r="E36" s="187">
        <f>D36/C36</f>
        <v>1</v>
      </c>
      <c r="F36" s="274">
        <v>13.6205</v>
      </c>
      <c r="G36" s="169"/>
      <c r="H36" s="188">
        <f t="shared" si="4"/>
        <v>0</v>
      </c>
    </row>
    <row r="37" ht="27" customHeight="true" spans="1:8">
      <c r="A37" s="268" t="s">
        <v>79</v>
      </c>
      <c r="B37" s="169">
        <f>SUM(B29:B36)</f>
        <v>958400</v>
      </c>
      <c r="C37" s="169">
        <f>SUM(C29:C36)</f>
        <v>1861779</v>
      </c>
      <c r="D37" s="169">
        <f>SUM(D29:D36)</f>
        <v>1807665</v>
      </c>
      <c r="E37" s="187">
        <f>D37/C37</f>
        <v>0.970934251594846</v>
      </c>
      <c r="F37" s="274">
        <v>1.0030596770193</v>
      </c>
      <c r="G37" s="178">
        <f>SUM(G29:G36)</f>
        <v>872500</v>
      </c>
      <c r="H37" s="188">
        <f t="shared" si="4"/>
        <v>0.482666865818611</v>
      </c>
    </row>
    <row r="38" spans="1:1">
      <c r="A38" s="173" t="s">
        <v>80</v>
      </c>
    </row>
  </sheetData>
  <mergeCells count="4">
    <mergeCell ref="A1:H1"/>
    <mergeCell ref="B3:F3"/>
    <mergeCell ref="G3:H3"/>
    <mergeCell ref="A3:A4"/>
  </mergeCells>
  <printOptions horizontalCentered="true"/>
  <pageMargins left="0.59" right="0.59" top="0.79" bottom="0.79" header="0.59" footer="0.59"/>
  <pageSetup paperSize="9" scale="51"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showGridLines="0" showZeros="0" workbookViewId="0">
      <pane xSplit="1" ySplit="5" topLeftCell="B36" activePane="bottomRight" state="frozen"/>
      <selection/>
      <selection pane="topRight"/>
      <selection pane="bottomLeft"/>
      <selection pane="bottomRight" activeCell="A1" sqref="A1:H1"/>
    </sheetView>
  </sheetViews>
  <sheetFormatPr defaultColWidth="9" defaultRowHeight="16.5" outlineLevelCol="7"/>
  <cols>
    <col min="1" max="1" width="34.125" style="28" customWidth="true"/>
    <col min="2" max="3" width="24.125" style="28" customWidth="true"/>
    <col min="4" max="6" width="19.125" style="28" customWidth="true"/>
    <col min="7" max="7" width="19.125" style="275" customWidth="true"/>
    <col min="8" max="8" width="24.125" style="276" customWidth="true"/>
    <col min="9" max="16384" width="9" style="28"/>
  </cols>
  <sheetData>
    <row r="1" s="25" customFormat="true" ht="48" customHeight="true" spans="1:8">
      <c r="A1" s="251" t="s">
        <v>81</v>
      </c>
      <c r="B1" s="251"/>
      <c r="C1" s="251"/>
      <c r="D1" s="251"/>
      <c r="E1" s="251"/>
      <c r="F1" s="251"/>
      <c r="G1" s="251"/>
      <c r="H1" s="251"/>
    </row>
    <row r="2" s="26" customFormat="true" ht="15.75" spans="6:8">
      <c r="F2" s="40"/>
      <c r="G2" s="289"/>
      <c r="H2" s="261" t="s">
        <v>38</v>
      </c>
    </row>
    <row r="3" s="141" customFormat="true" ht="35.1" customHeight="true" spans="1:8">
      <c r="A3" s="277" t="s">
        <v>39</v>
      </c>
      <c r="B3" s="278" t="s">
        <v>82</v>
      </c>
      <c r="C3" s="278"/>
      <c r="D3" s="278"/>
      <c r="E3" s="278"/>
      <c r="F3" s="278"/>
      <c r="G3" s="290" t="s">
        <v>41</v>
      </c>
      <c r="H3" s="290"/>
    </row>
    <row r="4" s="141" customFormat="true" ht="75.95" customHeight="true" spans="1:8">
      <c r="A4" s="277"/>
      <c r="B4" s="277" t="s">
        <v>42</v>
      </c>
      <c r="C4" s="277" t="s">
        <v>43</v>
      </c>
      <c r="D4" s="277" t="s">
        <v>83</v>
      </c>
      <c r="E4" s="277" t="s">
        <v>84</v>
      </c>
      <c r="F4" s="277" t="s">
        <v>85</v>
      </c>
      <c r="G4" s="277" t="s">
        <v>42</v>
      </c>
      <c r="H4" s="291" t="s">
        <v>86</v>
      </c>
    </row>
    <row r="5" s="141" customFormat="true" ht="31" customHeight="true" spans="1:8">
      <c r="A5" s="7" t="s">
        <v>87</v>
      </c>
      <c r="B5" s="255">
        <f>SUM(B6:B28)</f>
        <v>858400.25</v>
      </c>
      <c r="C5" s="255">
        <f>SUM(C6:C28)</f>
        <v>1608406</v>
      </c>
      <c r="D5" s="255">
        <f>SUM(D6:D28)</f>
        <v>1532992</v>
      </c>
      <c r="E5" s="292">
        <f t="shared" ref="E5:E25" si="0">D5/C5</f>
        <v>0.953112584757829</v>
      </c>
      <c r="F5" s="293">
        <v>1.02733268730993</v>
      </c>
      <c r="G5" s="294">
        <f>SUM(G6:G29)</f>
        <v>872500</v>
      </c>
      <c r="H5" s="293">
        <f>G5/D5</f>
        <v>0.569148436521521</v>
      </c>
    </row>
    <row r="6" ht="31" customHeight="true" spans="1:8">
      <c r="A6" s="253" t="s">
        <v>88</v>
      </c>
      <c r="B6" s="279">
        <v>109569</v>
      </c>
      <c r="C6" s="45">
        <v>118923</v>
      </c>
      <c r="D6" s="45">
        <v>118923</v>
      </c>
      <c r="E6" s="292">
        <f t="shared" si="0"/>
        <v>1</v>
      </c>
      <c r="F6" s="293">
        <v>1.30218119703042</v>
      </c>
      <c r="G6" s="295">
        <v>135917</v>
      </c>
      <c r="H6" s="293">
        <f>G6/D6</f>
        <v>1.14289918686881</v>
      </c>
    </row>
    <row r="7" ht="31" customHeight="true" spans="1:8">
      <c r="A7" s="253" t="s">
        <v>89</v>
      </c>
      <c r="B7" s="279">
        <v>66690</v>
      </c>
      <c r="C7" s="45">
        <v>70147</v>
      </c>
      <c r="D7" s="45">
        <v>70147</v>
      </c>
      <c r="E7" s="292">
        <f t="shared" si="0"/>
        <v>1</v>
      </c>
      <c r="F7" s="293">
        <v>1.24914523826483</v>
      </c>
      <c r="G7" s="295">
        <v>67961</v>
      </c>
      <c r="H7" s="293">
        <f t="shared" ref="H7:H29" si="1">G7/D7</f>
        <v>0.96883687114203</v>
      </c>
    </row>
    <row r="8" ht="31" customHeight="true" spans="1:8">
      <c r="A8" s="280" t="s">
        <v>90</v>
      </c>
      <c r="B8" s="281">
        <v>172394</v>
      </c>
      <c r="C8" s="282">
        <v>273273</v>
      </c>
      <c r="D8" s="282">
        <v>273273</v>
      </c>
      <c r="E8" s="296">
        <f t="shared" si="0"/>
        <v>1</v>
      </c>
      <c r="F8" s="293">
        <v>1.84024700669369</v>
      </c>
      <c r="G8" s="295">
        <v>159457</v>
      </c>
      <c r="H8" s="293">
        <f t="shared" si="1"/>
        <v>0.58350806702455</v>
      </c>
    </row>
    <row r="9" ht="31" customHeight="true" spans="1:8">
      <c r="A9" s="280" t="s">
        <v>91</v>
      </c>
      <c r="B9" s="281">
        <v>18423</v>
      </c>
      <c r="C9" s="282">
        <v>24892</v>
      </c>
      <c r="D9" s="282">
        <v>24892</v>
      </c>
      <c r="E9" s="296">
        <f t="shared" si="0"/>
        <v>1</v>
      </c>
      <c r="F9" s="293">
        <v>1.06099484250458</v>
      </c>
      <c r="G9" s="295">
        <v>30073</v>
      </c>
      <c r="H9" s="293">
        <f t="shared" si="1"/>
        <v>1.20813916117628</v>
      </c>
    </row>
    <row r="10" ht="31" customHeight="true" spans="1:8">
      <c r="A10" s="280" t="s">
        <v>92</v>
      </c>
      <c r="B10" s="281">
        <v>6253</v>
      </c>
      <c r="C10" s="282">
        <v>22118</v>
      </c>
      <c r="D10" s="282">
        <v>22118</v>
      </c>
      <c r="E10" s="296">
        <f t="shared" si="0"/>
        <v>1</v>
      </c>
      <c r="F10" s="293">
        <v>4.31739215303533</v>
      </c>
      <c r="G10" s="295">
        <v>9652</v>
      </c>
      <c r="H10" s="293">
        <f t="shared" si="1"/>
        <v>0.436386653404467</v>
      </c>
    </row>
    <row r="11" ht="31" customHeight="true" spans="1:8">
      <c r="A11" s="280" t="s">
        <v>93</v>
      </c>
      <c r="B11" s="281">
        <v>71708</v>
      </c>
      <c r="C11" s="282">
        <v>136996</v>
      </c>
      <c r="D11" s="282">
        <v>136996</v>
      </c>
      <c r="E11" s="296">
        <f t="shared" si="0"/>
        <v>1</v>
      </c>
      <c r="F11" s="293">
        <v>1.25942064958585</v>
      </c>
      <c r="G11" s="295">
        <v>122279</v>
      </c>
      <c r="H11" s="293">
        <f t="shared" si="1"/>
        <v>0.89257350579579</v>
      </c>
    </row>
    <row r="12" ht="31" customHeight="true" spans="1:8">
      <c r="A12" s="280" t="s">
        <v>94</v>
      </c>
      <c r="B12" s="281">
        <v>106753</v>
      </c>
      <c r="C12" s="282">
        <v>88062</v>
      </c>
      <c r="D12" s="282">
        <v>88062</v>
      </c>
      <c r="E12" s="296">
        <f t="shared" si="0"/>
        <v>1</v>
      </c>
      <c r="F12" s="293">
        <v>1.06010665832019</v>
      </c>
      <c r="G12" s="295">
        <v>72082</v>
      </c>
      <c r="H12" s="293">
        <f t="shared" si="1"/>
        <v>0.818536939883264</v>
      </c>
    </row>
    <row r="13" ht="31" customHeight="true" spans="1:8">
      <c r="A13" s="280" t="s">
        <v>95</v>
      </c>
      <c r="B13" s="281">
        <v>10658</v>
      </c>
      <c r="C13" s="282">
        <v>12658</v>
      </c>
      <c r="D13" s="282">
        <v>12658</v>
      </c>
      <c r="E13" s="296">
        <f t="shared" si="0"/>
        <v>1</v>
      </c>
      <c r="F13" s="293">
        <v>0.37301821182295</v>
      </c>
      <c r="G13" s="297">
        <v>7586</v>
      </c>
      <c r="H13" s="293">
        <f t="shared" si="1"/>
        <v>0.599304787486175</v>
      </c>
    </row>
    <row r="14" ht="31" customHeight="true" spans="1:8">
      <c r="A14" s="280" t="s">
        <v>96</v>
      </c>
      <c r="B14" s="281">
        <v>81960</v>
      </c>
      <c r="C14" s="282">
        <v>499828</v>
      </c>
      <c r="D14" s="282">
        <v>424414</v>
      </c>
      <c r="E14" s="296">
        <f t="shared" si="0"/>
        <v>0.849120097313476</v>
      </c>
      <c r="F14" s="293">
        <v>0.573149042194748</v>
      </c>
      <c r="G14" s="295">
        <v>58090</v>
      </c>
      <c r="H14" s="293">
        <f t="shared" si="1"/>
        <v>0.136871073998501</v>
      </c>
    </row>
    <row r="15" ht="31" customHeight="true" spans="1:8">
      <c r="A15" s="280" t="s">
        <v>97</v>
      </c>
      <c r="B15" s="281">
        <v>26303</v>
      </c>
      <c r="C15" s="282">
        <v>77185</v>
      </c>
      <c r="D15" s="282">
        <v>77185</v>
      </c>
      <c r="E15" s="296">
        <f t="shared" si="0"/>
        <v>1</v>
      </c>
      <c r="F15" s="293">
        <v>1.02485626651441</v>
      </c>
      <c r="G15" s="295">
        <v>48703</v>
      </c>
      <c r="H15" s="293">
        <f t="shared" si="1"/>
        <v>0.63099047742437</v>
      </c>
    </row>
    <row r="16" ht="31" customHeight="true" spans="1:8">
      <c r="A16" s="280" t="s">
        <v>98</v>
      </c>
      <c r="B16" s="281">
        <v>9686</v>
      </c>
      <c r="C16" s="282">
        <v>13685</v>
      </c>
      <c r="D16" s="282">
        <v>13685</v>
      </c>
      <c r="E16" s="296">
        <f t="shared" si="0"/>
        <v>1</v>
      </c>
      <c r="F16" s="293">
        <v>1.35966219572777</v>
      </c>
      <c r="G16" s="295">
        <v>25500</v>
      </c>
      <c r="H16" s="293">
        <f t="shared" si="1"/>
        <v>1.86335403726708</v>
      </c>
    </row>
    <row r="17" ht="31" customHeight="true" spans="1:8">
      <c r="A17" s="280" t="s">
        <v>99</v>
      </c>
      <c r="B17" s="281">
        <v>20032</v>
      </c>
      <c r="C17" s="282">
        <v>178461</v>
      </c>
      <c r="D17" s="282">
        <v>178461</v>
      </c>
      <c r="E17" s="296">
        <f t="shared" si="0"/>
        <v>1</v>
      </c>
      <c r="F17" s="293">
        <v>2.66439235592714</v>
      </c>
      <c r="G17" s="295">
        <v>16811</v>
      </c>
      <c r="H17" s="293">
        <f t="shared" si="1"/>
        <v>0.0941998531892122</v>
      </c>
    </row>
    <row r="18" ht="31" customHeight="true" spans="1:8">
      <c r="A18" s="280" t="s">
        <v>100</v>
      </c>
      <c r="B18" s="281">
        <v>22295.86</v>
      </c>
      <c r="C18" s="282">
        <v>25813</v>
      </c>
      <c r="D18" s="282">
        <v>25813</v>
      </c>
      <c r="E18" s="296">
        <f t="shared" si="0"/>
        <v>1</v>
      </c>
      <c r="F18" s="293">
        <v>2.77112184648417</v>
      </c>
      <c r="G18" s="295">
        <v>37643</v>
      </c>
      <c r="H18" s="293">
        <f t="shared" si="1"/>
        <v>1.45829620733739</v>
      </c>
    </row>
    <row r="19" ht="31" customHeight="true" spans="1:8">
      <c r="A19" s="280" t="s">
        <v>101</v>
      </c>
      <c r="B19" s="281">
        <v>180</v>
      </c>
      <c r="C19" s="282">
        <v>223</v>
      </c>
      <c r="D19" s="282">
        <v>223</v>
      </c>
      <c r="E19" s="296">
        <f t="shared" si="0"/>
        <v>1</v>
      </c>
      <c r="F19" s="293">
        <v>0.261124121779859</v>
      </c>
      <c r="G19" s="295">
        <v>1025</v>
      </c>
      <c r="H19" s="293">
        <f t="shared" si="1"/>
        <v>4.59641255605381</v>
      </c>
    </row>
    <row r="20" ht="31" customHeight="true" spans="1:8">
      <c r="A20" s="280" t="s">
        <v>102</v>
      </c>
      <c r="B20" s="281">
        <v>3580</v>
      </c>
      <c r="C20" s="282">
        <v>1101</v>
      </c>
      <c r="D20" s="282">
        <v>1101</v>
      </c>
      <c r="E20" s="296">
        <f t="shared" si="0"/>
        <v>1</v>
      </c>
      <c r="F20" s="293">
        <v>0.277260135985898</v>
      </c>
      <c r="G20" s="295">
        <v>1728</v>
      </c>
      <c r="H20" s="293">
        <f t="shared" si="1"/>
        <v>1.56948228882834</v>
      </c>
    </row>
    <row r="21" ht="31" customHeight="true" spans="1:8">
      <c r="A21" s="280" t="s">
        <v>103</v>
      </c>
      <c r="B21" s="281">
        <v>11987</v>
      </c>
      <c r="C21" s="282">
        <v>5716</v>
      </c>
      <c r="D21" s="282">
        <v>5716</v>
      </c>
      <c r="E21" s="296">
        <f t="shared" si="0"/>
        <v>1</v>
      </c>
      <c r="F21" s="293">
        <v>1.33770184881816</v>
      </c>
      <c r="G21" s="297">
        <v>7122</v>
      </c>
      <c r="H21" s="293">
        <f t="shared" si="1"/>
        <v>1.24597620713786</v>
      </c>
    </row>
    <row r="22" ht="31" customHeight="true" spans="1:8">
      <c r="A22" s="280" t="s">
        <v>104</v>
      </c>
      <c r="B22" s="281">
        <v>18027</v>
      </c>
      <c r="C22" s="282">
        <v>42884</v>
      </c>
      <c r="D22" s="282">
        <v>42884</v>
      </c>
      <c r="E22" s="296">
        <f t="shared" si="0"/>
        <v>1</v>
      </c>
      <c r="F22" s="293">
        <v>2.00111992533831</v>
      </c>
      <c r="G22" s="295">
        <v>37591</v>
      </c>
      <c r="H22" s="293">
        <f t="shared" si="1"/>
        <v>0.876574013618133</v>
      </c>
    </row>
    <row r="23" ht="31" customHeight="true" spans="1:8">
      <c r="A23" s="280" t="s">
        <v>105</v>
      </c>
      <c r="B23" s="281">
        <v>1833</v>
      </c>
      <c r="C23" s="282">
        <v>1900</v>
      </c>
      <c r="D23" s="282">
        <v>1900</v>
      </c>
      <c r="E23" s="296">
        <f t="shared" si="0"/>
        <v>1</v>
      </c>
      <c r="F23" s="293">
        <v>1.31124913733609</v>
      </c>
      <c r="G23" s="295">
        <v>1244</v>
      </c>
      <c r="H23" s="293">
        <f t="shared" si="1"/>
        <v>0.654736842105263</v>
      </c>
    </row>
    <row r="24" ht="31" customHeight="true" spans="1:8">
      <c r="A24" s="280" t="s">
        <v>106</v>
      </c>
      <c r="B24" s="281">
        <v>11227</v>
      </c>
      <c r="C24" s="282">
        <v>11785</v>
      </c>
      <c r="D24" s="282">
        <v>11785</v>
      </c>
      <c r="E24" s="296">
        <f t="shared" si="0"/>
        <v>1</v>
      </c>
      <c r="F24" s="293">
        <v>2.65010119181471</v>
      </c>
      <c r="G24" s="295">
        <v>10614</v>
      </c>
      <c r="H24" s="293">
        <f t="shared" si="1"/>
        <v>0.900636402206194</v>
      </c>
    </row>
    <row r="25" ht="31" customHeight="true" spans="1:8">
      <c r="A25" s="280" t="s">
        <v>107</v>
      </c>
      <c r="B25" s="281">
        <v>71105</v>
      </c>
      <c r="C25" s="282">
        <v>17</v>
      </c>
      <c r="D25" s="282">
        <v>17</v>
      </c>
      <c r="E25" s="296">
        <f t="shared" si="0"/>
        <v>1</v>
      </c>
      <c r="F25" s="293">
        <v>0.0871794871794872</v>
      </c>
      <c r="G25" s="295">
        <v>8450</v>
      </c>
      <c r="H25" s="293">
        <f t="shared" si="1"/>
        <v>497.058823529412</v>
      </c>
    </row>
    <row r="26" ht="31" customHeight="true" spans="1:8">
      <c r="A26" s="280" t="s">
        <v>108</v>
      </c>
      <c r="B26" s="281">
        <v>15000</v>
      </c>
      <c r="C26" s="282"/>
      <c r="D26" s="282"/>
      <c r="E26" s="296"/>
      <c r="F26" s="293"/>
      <c r="G26" s="298">
        <v>10000</v>
      </c>
      <c r="H26" s="293"/>
    </row>
    <row r="27" ht="31" customHeight="true" spans="1:8">
      <c r="A27" s="280" t="s">
        <v>109</v>
      </c>
      <c r="B27" s="281">
        <v>2736.39</v>
      </c>
      <c r="C27" s="282">
        <v>2736</v>
      </c>
      <c r="D27" s="282">
        <v>2736</v>
      </c>
      <c r="E27" s="296">
        <f t="shared" ref="E27:E31" si="2">D27/C27</f>
        <v>1</v>
      </c>
      <c r="F27" s="293">
        <v>0.904163912756114</v>
      </c>
      <c r="G27" s="298">
        <v>2972</v>
      </c>
      <c r="H27" s="293">
        <f t="shared" si="1"/>
        <v>1.08625730994152</v>
      </c>
    </row>
    <row r="28" ht="31" customHeight="true" spans="1:8">
      <c r="A28" s="280" t="s">
        <v>110</v>
      </c>
      <c r="B28" s="281"/>
      <c r="C28" s="282">
        <v>3</v>
      </c>
      <c r="D28" s="282">
        <v>3</v>
      </c>
      <c r="E28" s="296">
        <f t="shared" si="2"/>
        <v>1</v>
      </c>
      <c r="F28" s="293">
        <v>0.0612244897959184</v>
      </c>
      <c r="G28" s="298"/>
      <c r="H28" s="293">
        <f t="shared" si="1"/>
        <v>0</v>
      </c>
    </row>
    <row r="29" ht="31" customHeight="true" spans="1:8">
      <c r="A29" s="280" t="s">
        <v>71</v>
      </c>
      <c r="B29" s="283"/>
      <c r="C29" s="282"/>
      <c r="D29" s="282"/>
      <c r="E29" s="296"/>
      <c r="F29" s="293"/>
      <c r="G29" s="298"/>
      <c r="H29" s="293"/>
    </row>
    <row r="30" ht="31" customHeight="true" spans="1:8">
      <c r="A30" s="256" t="s">
        <v>87</v>
      </c>
      <c r="B30" s="284">
        <f>B5</f>
        <v>858400.25</v>
      </c>
      <c r="C30" s="284">
        <f>C5</f>
        <v>1608406</v>
      </c>
      <c r="D30" s="284">
        <f>D5</f>
        <v>1532992</v>
      </c>
      <c r="E30" s="299">
        <f t="shared" si="2"/>
        <v>0.953112584757829</v>
      </c>
      <c r="F30" s="293">
        <v>1.02733268730993</v>
      </c>
      <c r="G30" s="300">
        <v>872500</v>
      </c>
      <c r="H30" s="299">
        <f t="shared" ref="H28:H33" si="3">G30/D30</f>
        <v>0.569148436521521</v>
      </c>
    </row>
    <row r="31" ht="31" customHeight="true" spans="1:8">
      <c r="A31" s="150" t="s">
        <v>111</v>
      </c>
      <c r="B31" s="285">
        <v>100000</v>
      </c>
      <c r="C31" s="286">
        <v>218223</v>
      </c>
      <c r="D31" s="286">
        <v>234800</v>
      </c>
      <c r="E31" s="301">
        <f t="shared" si="2"/>
        <v>1.07596357854122</v>
      </c>
      <c r="F31" s="293">
        <v>1.92806700607653</v>
      </c>
      <c r="G31" s="302">
        <v>0</v>
      </c>
      <c r="H31" s="301">
        <f t="shared" si="3"/>
        <v>0</v>
      </c>
    </row>
    <row r="32" ht="31" customHeight="true" spans="1:8">
      <c r="A32" s="150" t="s">
        <v>112</v>
      </c>
      <c r="B32" s="287"/>
      <c r="C32" s="45">
        <v>0</v>
      </c>
      <c r="D32" s="45">
        <v>0</v>
      </c>
      <c r="E32" s="301"/>
      <c r="F32" s="293">
        <v>0</v>
      </c>
      <c r="G32" s="303"/>
      <c r="H32" s="304"/>
    </row>
    <row r="33" ht="31" customHeight="true" spans="1:8">
      <c r="A33" s="150" t="s">
        <v>113</v>
      </c>
      <c r="B33" s="287"/>
      <c r="C33" s="45"/>
      <c r="D33" s="45">
        <v>12500</v>
      </c>
      <c r="E33" s="301"/>
      <c r="F33" s="293">
        <v>0.119714600392664</v>
      </c>
      <c r="G33" s="295"/>
      <c r="H33" s="293">
        <f t="shared" si="3"/>
        <v>0</v>
      </c>
    </row>
    <row r="34" ht="31" customHeight="true" spans="1:8">
      <c r="A34" s="259" t="s">
        <v>114</v>
      </c>
      <c r="B34" s="287">
        <f>SUM(B30:B33)</f>
        <v>958400.25</v>
      </c>
      <c r="C34" s="287">
        <f>SUM(C30:C33)</f>
        <v>1826629</v>
      </c>
      <c r="D34" s="287">
        <f>SUM(D30:D33)</f>
        <v>1780292</v>
      </c>
      <c r="E34" s="292">
        <f t="shared" ref="E33:E38" si="4">D34/C34</f>
        <v>0.974632506108246</v>
      </c>
      <c r="F34" s="293">
        <v>1.00957864943935</v>
      </c>
      <c r="G34" s="295">
        <v>872500</v>
      </c>
      <c r="H34" s="293"/>
    </row>
    <row r="35" ht="31" customHeight="true" spans="1:8">
      <c r="A35" s="288" t="s">
        <v>79</v>
      </c>
      <c r="B35" s="286">
        <f>'[1]1全区一般收入'!B37</f>
        <v>958400</v>
      </c>
      <c r="C35" s="286">
        <f>'[1]1全区一般收入'!C37</f>
        <v>1861779</v>
      </c>
      <c r="D35" s="286">
        <f>全区收入!D37</f>
        <v>1807665</v>
      </c>
      <c r="E35" s="301">
        <f t="shared" si="4"/>
        <v>0.970934251594846</v>
      </c>
      <c r="F35" s="293">
        <v>1.0030596770193</v>
      </c>
      <c r="G35" s="295">
        <v>872500</v>
      </c>
      <c r="H35" s="293"/>
    </row>
    <row r="36" ht="31" customHeight="true" spans="1:8">
      <c r="A36" s="258" t="s">
        <v>115</v>
      </c>
      <c r="B36" s="45">
        <f>B34</f>
        <v>958400.25</v>
      </c>
      <c r="C36" s="45">
        <f>C34</f>
        <v>1826629</v>
      </c>
      <c r="D36" s="45">
        <f>D34</f>
        <v>1780292</v>
      </c>
      <c r="E36" s="292">
        <f t="shared" si="4"/>
        <v>0.974632506108246</v>
      </c>
      <c r="F36" s="293">
        <v>1.00957864943935</v>
      </c>
      <c r="G36" s="305"/>
      <c r="H36" s="306"/>
    </row>
    <row r="37" ht="31" customHeight="true" spans="1:8">
      <c r="A37" s="259" t="s">
        <v>116</v>
      </c>
      <c r="B37" s="45">
        <f>B35-B36</f>
        <v>-0.25</v>
      </c>
      <c r="C37" s="45">
        <f>C35-C36</f>
        <v>35150</v>
      </c>
      <c r="D37" s="45">
        <f>D35-D36</f>
        <v>27373</v>
      </c>
      <c r="E37" s="292">
        <f t="shared" si="4"/>
        <v>0.778748221906117</v>
      </c>
      <c r="F37" s="293">
        <v>0.7064</v>
      </c>
      <c r="G37" s="305"/>
      <c r="H37" s="306"/>
    </row>
    <row r="38" ht="31" customHeight="true" spans="1:8">
      <c r="A38" s="260" t="s">
        <v>117</v>
      </c>
      <c r="B38" s="45">
        <f>B37</f>
        <v>-0.25</v>
      </c>
      <c r="C38" s="45">
        <f>C37</f>
        <v>35150</v>
      </c>
      <c r="D38" s="45">
        <f>D37</f>
        <v>27373</v>
      </c>
      <c r="E38" s="292">
        <f t="shared" si="4"/>
        <v>0.778748221906117</v>
      </c>
      <c r="F38" s="293">
        <v>0.7064</v>
      </c>
      <c r="G38" s="305"/>
      <c r="H38" s="306"/>
    </row>
    <row r="39" spans="1:5">
      <c r="A39" s="212" t="s">
        <v>80</v>
      </c>
      <c r="B39" s="204"/>
      <c r="C39" s="204"/>
      <c r="D39" s="204"/>
      <c r="E39" s="204"/>
    </row>
  </sheetData>
  <mergeCells count="4">
    <mergeCell ref="A1:H1"/>
    <mergeCell ref="B3:F3"/>
    <mergeCell ref="G3:H3"/>
    <mergeCell ref="A3:A4"/>
  </mergeCells>
  <printOptions horizontalCentered="true" verticalCentered="true"/>
  <pageMargins left="0" right="0" top="0" bottom="0" header="0.59" footer="0.59"/>
  <pageSetup paperSize="9" scale="50" orientation="landscape" horizontalDpi="72" verticalDpi="600"/>
  <headerFooter alignWithMargins="0">
    <oddFooter>&amp;C第 &amp;P 页，共 &amp;N 页</oddFooter>
  </headerFooter>
  <rowBreaks count="1" manualBreakCount="1">
    <brk id="16"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H43"/>
  <sheetViews>
    <sheetView showGridLines="0" view="pageBreakPreview" zoomScale="85" zoomScaleNormal="75" zoomScaleSheetLayoutView="85" topLeftCell="A15" workbookViewId="0">
      <selection activeCell="A1" sqref="A1:H1"/>
    </sheetView>
  </sheetViews>
  <sheetFormatPr defaultColWidth="9" defaultRowHeight="15.75" outlineLevelCol="7"/>
  <cols>
    <col min="1" max="1" width="31.25" style="173" customWidth="true"/>
    <col min="2" max="3" width="14.375" style="173" customWidth="true"/>
    <col min="4" max="4" width="14.375" style="174" customWidth="true"/>
    <col min="5" max="5" width="13" style="174" customWidth="true"/>
    <col min="6" max="6" width="13" style="189" customWidth="true"/>
    <col min="7" max="7" width="14.375" style="174" customWidth="true"/>
    <col min="8" max="8" width="13" style="189" customWidth="true"/>
    <col min="9" max="16384" width="9" style="173"/>
  </cols>
  <sheetData>
    <row r="1" s="171" customFormat="true" ht="57" customHeight="true" spans="1:8">
      <c r="A1" s="267" t="s">
        <v>118</v>
      </c>
      <c r="B1" s="177"/>
      <c r="C1" s="177"/>
      <c r="D1" s="177"/>
      <c r="E1" s="177"/>
      <c r="F1" s="177"/>
      <c r="G1" s="177"/>
      <c r="H1" s="177"/>
    </row>
    <row r="2" s="173" customFormat="true" spans="4:8">
      <c r="D2" s="174"/>
      <c r="E2" s="174"/>
      <c r="F2" s="186"/>
      <c r="G2" s="174"/>
      <c r="H2" s="186" t="s">
        <v>38</v>
      </c>
    </row>
    <row r="3" s="173" customFormat="true" ht="30.75" customHeight="true" spans="1:8">
      <c r="A3" s="33" t="s">
        <v>39</v>
      </c>
      <c r="B3" s="93" t="s">
        <v>40</v>
      </c>
      <c r="C3" s="93"/>
      <c r="D3" s="93"/>
      <c r="E3" s="93"/>
      <c r="F3" s="93"/>
      <c r="G3" s="79" t="s">
        <v>41</v>
      </c>
      <c r="H3" s="79"/>
    </row>
    <row r="4" s="172" customFormat="true" ht="30.75" customHeight="true" spans="1:8">
      <c r="A4" s="33"/>
      <c r="B4" s="33" t="s">
        <v>42</v>
      </c>
      <c r="C4" s="33" t="s">
        <v>43</v>
      </c>
      <c r="D4" s="33" t="s">
        <v>44</v>
      </c>
      <c r="E4" s="33" t="s">
        <v>45</v>
      </c>
      <c r="F4" s="33" t="s">
        <v>46</v>
      </c>
      <c r="G4" s="33" t="s">
        <v>42</v>
      </c>
      <c r="H4" s="43" t="s">
        <v>47</v>
      </c>
    </row>
    <row r="5" s="173" customFormat="true" ht="24" customHeight="true" spans="1:8">
      <c r="A5" s="268" t="s">
        <v>48</v>
      </c>
      <c r="B5" s="269">
        <f t="shared" ref="B5:G5" si="0">B6+B21</f>
        <v>671000</v>
      </c>
      <c r="C5" s="269">
        <f t="shared" si="0"/>
        <v>610000</v>
      </c>
      <c r="D5" s="269">
        <f t="shared" si="0"/>
        <v>615295</v>
      </c>
      <c r="E5" s="187">
        <f t="shared" ref="E5:E19" si="1">D5/C5</f>
        <v>1.00868032786885</v>
      </c>
      <c r="F5" s="274">
        <v>1.01059382929974</v>
      </c>
      <c r="G5" s="269">
        <f t="shared" si="0"/>
        <v>652200</v>
      </c>
      <c r="H5" s="188">
        <f t="shared" ref="H5:H27" si="2">G5/D5</f>
        <v>1.05997935949423</v>
      </c>
    </row>
    <row r="6" s="264" customFormat="true" ht="24" customHeight="true" spans="1:8">
      <c r="A6" s="270" t="s">
        <v>49</v>
      </c>
      <c r="B6" s="269">
        <f t="shared" ref="B6:G6" si="3">SUM(B7:B20)</f>
        <v>395500</v>
      </c>
      <c r="C6" s="269">
        <f t="shared" si="3"/>
        <v>409235</v>
      </c>
      <c r="D6" s="269">
        <f t="shared" si="3"/>
        <v>411511</v>
      </c>
      <c r="E6" s="187">
        <f t="shared" si="1"/>
        <v>1.00556159663763</v>
      </c>
      <c r="F6" s="274">
        <v>1.12383420679635</v>
      </c>
      <c r="G6" s="269">
        <f t="shared" si="3"/>
        <v>381770</v>
      </c>
      <c r="H6" s="188">
        <f t="shared" si="2"/>
        <v>0.92772732685153</v>
      </c>
    </row>
    <row r="7" s="173" customFormat="true" ht="24" customHeight="true" spans="1:8">
      <c r="A7" s="271" t="s">
        <v>50</v>
      </c>
      <c r="B7" s="269">
        <v>115000</v>
      </c>
      <c r="C7" s="178">
        <v>98942</v>
      </c>
      <c r="D7" s="178">
        <v>99142</v>
      </c>
      <c r="E7" s="187">
        <f t="shared" si="1"/>
        <v>1.0020213862667</v>
      </c>
      <c r="F7" s="274">
        <v>0.93204850991821</v>
      </c>
      <c r="G7" s="269">
        <v>104432</v>
      </c>
      <c r="H7" s="188">
        <f t="shared" si="2"/>
        <v>1.05335781000988</v>
      </c>
    </row>
    <row r="8" s="173" customFormat="true" ht="24.75" customHeight="true" spans="1:8">
      <c r="A8" s="271" t="s">
        <v>51</v>
      </c>
      <c r="B8" s="269">
        <v>71400</v>
      </c>
      <c r="C8" s="178">
        <v>53798</v>
      </c>
      <c r="D8" s="178">
        <v>54974</v>
      </c>
      <c r="E8" s="187">
        <f t="shared" si="1"/>
        <v>1.02185954868211</v>
      </c>
      <c r="F8" s="274">
        <v>0.832434887946699</v>
      </c>
      <c r="G8" s="269">
        <v>60271</v>
      </c>
      <c r="H8" s="188">
        <f t="shared" si="2"/>
        <v>1.09635464037545</v>
      </c>
    </row>
    <row r="9" s="173" customFormat="true" ht="24.75" customHeight="true" spans="1:8">
      <c r="A9" s="271" t="s">
        <v>52</v>
      </c>
      <c r="B9" s="269">
        <v>8510</v>
      </c>
      <c r="C9" s="178">
        <v>9094</v>
      </c>
      <c r="D9" s="178">
        <v>9994</v>
      </c>
      <c r="E9" s="187">
        <f t="shared" si="1"/>
        <v>1.09896635144051</v>
      </c>
      <c r="F9" s="274">
        <v>1.26859609037827</v>
      </c>
      <c r="G9" s="269">
        <v>9852</v>
      </c>
      <c r="H9" s="188">
        <f t="shared" si="2"/>
        <v>0.985791474884931</v>
      </c>
    </row>
    <row r="10" s="173" customFormat="true" ht="24" customHeight="true" spans="1:8">
      <c r="A10" s="271" t="s">
        <v>53</v>
      </c>
      <c r="B10" s="269">
        <v>880</v>
      </c>
      <c r="C10" s="178">
        <v>474</v>
      </c>
      <c r="D10" s="178">
        <v>474</v>
      </c>
      <c r="E10" s="187">
        <f t="shared" si="1"/>
        <v>1</v>
      </c>
      <c r="F10" s="274">
        <v>0.58159509202454</v>
      </c>
      <c r="G10" s="269">
        <v>552</v>
      </c>
      <c r="H10" s="188">
        <f t="shared" si="2"/>
        <v>1.16455696202532</v>
      </c>
    </row>
    <row r="11" s="173" customFormat="true" ht="24" customHeight="true" spans="1:8">
      <c r="A11" s="271" t="s">
        <v>54</v>
      </c>
      <c r="B11" s="269">
        <v>33900</v>
      </c>
      <c r="C11" s="178">
        <v>35979</v>
      </c>
      <c r="D11" s="178">
        <v>35979</v>
      </c>
      <c r="E11" s="187">
        <f t="shared" si="1"/>
        <v>1</v>
      </c>
      <c r="F11" s="274">
        <v>1.14367907435074</v>
      </c>
      <c r="G11" s="269">
        <v>38485</v>
      </c>
      <c r="H11" s="188">
        <f t="shared" si="2"/>
        <v>1.06965174129353</v>
      </c>
    </row>
    <row r="12" s="173" customFormat="true" ht="24" customHeight="true" spans="1:8">
      <c r="A12" s="271" t="s">
        <v>55</v>
      </c>
      <c r="B12" s="269">
        <v>26700</v>
      </c>
      <c r="C12" s="178">
        <v>29016</v>
      </c>
      <c r="D12" s="178">
        <v>29016</v>
      </c>
      <c r="E12" s="187">
        <f t="shared" si="1"/>
        <v>1</v>
      </c>
      <c r="F12" s="274">
        <v>1.17364397524572</v>
      </c>
      <c r="G12" s="269">
        <v>31955</v>
      </c>
      <c r="H12" s="188">
        <f t="shared" si="2"/>
        <v>1.10128894403088</v>
      </c>
    </row>
    <row r="13" s="173" customFormat="true" ht="24" customHeight="true" spans="1:8">
      <c r="A13" s="271" t="s">
        <v>56</v>
      </c>
      <c r="B13" s="269">
        <v>9900</v>
      </c>
      <c r="C13" s="178">
        <v>11623</v>
      </c>
      <c r="D13" s="178">
        <v>11623</v>
      </c>
      <c r="E13" s="187">
        <f t="shared" si="1"/>
        <v>1</v>
      </c>
      <c r="F13" s="274">
        <v>1.26391909525881</v>
      </c>
      <c r="G13" s="269">
        <v>11932</v>
      </c>
      <c r="H13" s="188">
        <f t="shared" si="2"/>
        <v>1.0265852189624</v>
      </c>
    </row>
    <row r="14" s="173" customFormat="true" ht="24" customHeight="true" spans="1:8">
      <c r="A14" s="271" t="s">
        <v>57</v>
      </c>
      <c r="B14" s="269">
        <v>6208</v>
      </c>
      <c r="C14" s="178">
        <v>5834</v>
      </c>
      <c r="D14" s="178">
        <v>5834</v>
      </c>
      <c r="E14" s="187">
        <f t="shared" si="1"/>
        <v>1</v>
      </c>
      <c r="F14" s="274">
        <v>1.02225337305064</v>
      </c>
      <c r="G14" s="269">
        <v>6413</v>
      </c>
      <c r="H14" s="188">
        <f t="shared" si="2"/>
        <v>1.09924580047995</v>
      </c>
    </row>
    <row r="15" s="173" customFormat="true" ht="24" customHeight="true" spans="1:8">
      <c r="A15" s="271" t="s">
        <v>58</v>
      </c>
      <c r="B15" s="269">
        <v>25200</v>
      </c>
      <c r="C15" s="178">
        <v>81898</v>
      </c>
      <c r="D15" s="178">
        <v>81898</v>
      </c>
      <c r="E15" s="187">
        <f t="shared" si="1"/>
        <v>1</v>
      </c>
      <c r="F15" s="274">
        <v>3.5114693650045</v>
      </c>
      <c r="G15" s="269">
        <v>20390</v>
      </c>
      <c r="H15" s="188">
        <f t="shared" si="2"/>
        <v>0.248968228772375</v>
      </c>
    </row>
    <row r="16" s="173" customFormat="true" ht="24" customHeight="true" spans="1:8">
      <c r="A16" s="271" t="s">
        <v>59</v>
      </c>
      <c r="B16" s="269">
        <v>4100</v>
      </c>
      <c r="C16" s="178">
        <v>7002</v>
      </c>
      <c r="D16" s="178">
        <v>7002</v>
      </c>
      <c r="E16" s="187">
        <f t="shared" si="1"/>
        <v>1</v>
      </c>
      <c r="F16" s="274">
        <v>1.72378138847858</v>
      </c>
      <c r="G16" s="269">
        <v>7060</v>
      </c>
      <c r="H16" s="188">
        <f t="shared" si="2"/>
        <v>1.00828334761497</v>
      </c>
    </row>
    <row r="17" s="173" customFormat="true" ht="24" customHeight="true" spans="1:8">
      <c r="A17" s="271" t="s">
        <v>60</v>
      </c>
      <c r="B17" s="269">
        <v>7000</v>
      </c>
      <c r="C17" s="178">
        <v>4368</v>
      </c>
      <c r="D17" s="178">
        <v>4368</v>
      </c>
      <c r="E17" s="187">
        <f t="shared" si="1"/>
        <v>1</v>
      </c>
      <c r="F17" s="274">
        <v>0.674803027962305</v>
      </c>
      <c r="G17" s="269">
        <v>5689</v>
      </c>
      <c r="H17" s="188">
        <f t="shared" si="2"/>
        <v>1.30242673992674</v>
      </c>
    </row>
    <row r="18" s="173" customFormat="true" ht="24" customHeight="true" spans="1:8">
      <c r="A18" s="271" t="s">
        <v>61</v>
      </c>
      <c r="B18" s="269">
        <v>85500</v>
      </c>
      <c r="C18" s="178">
        <v>70269</v>
      </c>
      <c r="D18" s="178">
        <v>70269</v>
      </c>
      <c r="E18" s="187">
        <f t="shared" si="1"/>
        <v>1</v>
      </c>
      <c r="F18" s="274">
        <v>0.889435977925168</v>
      </c>
      <c r="G18" s="269">
        <v>83533</v>
      </c>
      <c r="H18" s="188">
        <f t="shared" si="2"/>
        <v>1.18876033528298</v>
      </c>
    </row>
    <row r="19" s="173" customFormat="true" ht="24" customHeight="true" spans="1:8">
      <c r="A19" s="271" t="s">
        <v>62</v>
      </c>
      <c r="B19" s="269">
        <v>1200</v>
      </c>
      <c r="C19" s="178">
        <v>937</v>
      </c>
      <c r="D19" s="178">
        <v>937</v>
      </c>
      <c r="E19" s="187">
        <f t="shared" si="1"/>
        <v>1</v>
      </c>
      <c r="F19" s="274">
        <v>0.840358744394619</v>
      </c>
      <c r="G19" s="269">
        <v>1206</v>
      </c>
      <c r="H19" s="188">
        <f t="shared" si="2"/>
        <v>1.28708644610459</v>
      </c>
    </row>
    <row r="20" s="173" customFormat="true" ht="24" customHeight="true" spans="1:8">
      <c r="A20" s="271" t="s">
        <v>63</v>
      </c>
      <c r="B20" s="269">
        <v>2</v>
      </c>
      <c r="C20" s="178">
        <v>1</v>
      </c>
      <c r="D20" s="178">
        <v>1</v>
      </c>
      <c r="E20" s="187"/>
      <c r="F20" s="274">
        <v>0.5</v>
      </c>
      <c r="G20" s="269"/>
      <c r="H20" s="188">
        <f t="shared" si="2"/>
        <v>0</v>
      </c>
    </row>
    <row r="21" s="265" customFormat="true" ht="24" customHeight="true" spans="1:8">
      <c r="A21" s="270" t="s">
        <v>64</v>
      </c>
      <c r="B21" s="269">
        <f>SUM(B22:B27)</f>
        <v>275500</v>
      </c>
      <c r="C21" s="269">
        <f>SUM(C22:C27)</f>
        <v>200765</v>
      </c>
      <c r="D21" s="269">
        <f>SUM(D22:D27)</f>
        <v>203784</v>
      </c>
      <c r="E21" s="187">
        <f t="shared" ref="E21:E27" si="4">D21/C21</f>
        <v>1.01503748163275</v>
      </c>
      <c r="F21" s="274">
        <v>0.839730012609301</v>
      </c>
      <c r="G21" s="269">
        <f>SUM(G22:G28)</f>
        <v>270430</v>
      </c>
      <c r="H21" s="188">
        <f t="shared" si="2"/>
        <v>1.32704235857575</v>
      </c>
    </row>
    <row r="22" s="173" customFormat="true" ht="24" customHeight="true" spans="1:8">
      <c r="A22" s="271" t="s">
        <v>65</v>
      </c>
      <c r="B22" s="269">
        <v>119000</v>
      </c>
      <c r="C22" s="178">
        <v>80528</v>
      </c>
      <c r="D22" s="178">
        <v>82928</v>
      </c>
      <c r="E22" s="187">
        <f t="shared" si="4"/>
        <v>1.02980329823167</v>
      </c>
      <c r="F22" s="274">
        <v>0.858770167553797</v>
      </c>
      <c r="G22" s="269">
        <v>165431</v>
      </c>
      <c r="H22" s="188">
        <f t="shared" si="2"/>
        <v>1.99487507235192</v>
      </c>
    </row>
    <row r="23" s="173" customFormat="true" ht="24" customHeight="true" spans="1:8">
      <c r="A23" s="271" t="s">
        <v>66</v>
      </c>
      <c r="B23" s="269">
        <v>5000</v>
      </c>
      <c r="C23" s="178">
        <v>8364</v>
      </c>
      <c r="D23" s="178">
        <v>8364</v>
      </c>
      <c r="E23" s="187">
        <f t="shared" si="4"/>
        <v>1</v>
      </c>
      <c r="F23" s="274">
        <v>1.75456261799874</v>
      </c>
      <c r="G23" s="269">
        <v>5720</v>
      </c>
      <c r="H23" s="188">
        <f t="shared" si="2"/>
        <v>0.683883309421329</v>
      </c>
    </row>
    <row r="24" s="173" customFormat="true" ht="24" customHeight="true" spans="1:8">
      <c r="A24" s="272" t="s">
        <v>67</v>
      </c>
      <c r="B24" s="269">
        <v>9000</v>
      </c>
      <c r="C24" s="273">
        <v>10000</v>
      </c>
      <c r="D24" s="273">
        <v>10619</v>
      </c>
      <c r="E24" s="187">
        <f t="shared" si="4"/>
        <v>1.0619</v>
      </c>
      <c r="F24" s="274">
        <v>1.27433097323893</v>
      </c>
      <c r="G24" s="269">
        <v>10000</v>
      </c>
      <c r="H24" s="188">
        <f t="shared" si="2"/>
        <v>0.941708258781429</v>
      </c>
    </row>
    <row r="25" s="173" customFormat="true" ht="24" customHeight="true" spans="1:8">
      <c r="A25" s="272" t="s">
        <v>68</v>
      </c>
      <c r="B25" s="269">
        <v>50000</v>
      </c>
      <c r="C25" s="273">
        <v>50038</v>
      </c>
      <c r="D25" s="273">
        <v>50038</v>
      </c>
      <c r="E25" s="187">
        <f t="shared" si="4"/>
        <v>1</v>
      </c>
      <c r="F25" s="274">
        <v>1.19288626123441</v>
      </c>
      <c r="G25" s="269"/>
      <c r="H25" s="188">
        <f t="shared" si="2"/>
        <v>0</v>
      </c>
    </row>
    <row r="26" s="173" customFormat="true" ht="24" customHeight="true" spans="1:8">
      <c r="A26" s="271" t="s">
        <v>69</v>
      </c>
      <c r="B26" s="269">
        <v>87500</v>
      </c>
      <c r="C26" s="178">
        <v>48140</v>
      </c>
      <c r="D26" s="178">
        <v>48140</v>
      </c>
      <c r="E26" s="187">
        <f t="shared" si="4"/>
        <v>1</v>
      </c>
      <c r="F26" s="274">
        <v>0.5572081717692</v>
      </c>
      <c r="G26" s="269">
        <v>83674</v>
      </c>
      <c r="H26" s="188">
        <f t="shared" si="2"/>
        <v>1.73813876194433</v>
      </c>
    </row>
    <row r="27" s="173" customFormat="true" ht="24" customHeight="true" spans="1:8">
      <c r="A27" s="271" t="s">
        <v>70</v>
      </c>
      <c r="B27" s="269">
        <v>5000</v>
      </c>
      <c r="C27" s="178">
        <v>3695</v>
      </c>
      <c r="D27" s="178">
        <v>3695</v>
      </c>
      <c r="E27" s="187">
        <f t="shared" si="4"/>
        <v>1</v>
      </c>
      <c r="F27" s="274">
        <v>0.791220556745182</v>
      </c>
      <c r="G27" s="269">
        <v>5605</v>
      </c>
      <c r="H27" s="188">
        <f t="shared" si="2"/>
        <v>1.51691474966171</v>
      </c>
    </row>
    <row r="28" s="173" customFormat="true" ht="24" customHeight="true" spans="1:8">
      <c r="A28" s="271" t="s">
        <v>71</v>
      </c>
      <c r="B28" s="269"/>
      <c r="C28" s="178"/>
      <c r="D28" s="178"/>
      <c r="E28" s="178"/>
      <c r="F28" s="274"/>
      <c r="G28" s="269"/>
      <c r="H28" s="188"/>
    </row>
    <row r="29" s="266" customFormat="true" ht="24" customHeight="true" spans="1:8">
      <c r="A29" s="268" t="s">
        <v>48</v>
      </c>
      <c r="B29" s="269">
        <f t="shared" ref="B29:G29" si="5">B5</f>
        <v>671000</v>
      </c>
      <c r="C29" s="269">
        <f t="shared" si="5"/>
        <v>610000</v>
      </c>
      <c r="D29" s="269">
        <f t="shared" si="5"/>
        <v>615295</v>
      </c>
      <c r="E29" s="187">
        <f t="shared" ref="E29:E34" si="6">D29/C29</f>
        <v>1.00868032786885</v>
      </c>
      <c r="F29" s="274">
        <v>1.01059382929974</v>
      </c>
      <c r="G29" s="269">
        <f t="shared" si="5"/>
        <v>652200</v>
      </c>
      <c r="H29" s="188">
        <f t="shared" ref="H29:H34" si="7">G29/D29</f>
        <v>1.05997935949423</v>
      </c>
    </row>
    <row r="30" s="173" customFormat="true" ht="24" customHeight="true" spans="1:8">
      <c r="A30" s="179" t="s">
        <v>72</v>
      </c>
      <c r="B30" s="169">
        <v>270031</v>
      </c>
      <c r="C30" s="178">
        <v>93658</v>
      </c>
      <c r="D30" s="178">
        <v>93658</v>
      </c>
      <c r="E30" s="187">
        <f t="shared" si="6"/>
        <v>1</v>
      </c>
      <c r="F30" s="274">
        <v>1</v>
      </c>
      <c r="G30" s="169">
        <v>170026</v>
      </c>
      <c r="H30" s="188">
        <f t="shared" si="7"/>
        <v>1.81539217151765</v>
      </c>
    </row>
    <row r="31" s="173" customFormat="true" ht="24" customHeight="true" spans="1:8">
      <c r="A31" s="179" t="s">
        <v>73</v>
      </c>
      <c r="B31" s="169">
        <v>2700</v>
      </c>
      <c r="C31" s="178">
        <v>300538</v>
      </c>
      <c r="D31" s="178">
        <v>296842</v>
      </c>
      <c r="E31" s="187">
        <f t="shared" si="6"/>
        <v>0.987702054315927</v>
      </c>
      <c r="F31" s="274">
        <v>1.23821918551055</v>
      </c>
      <c r="G31" s="169">
        <v>22900</v>
      </c>
      <c r="H31" s="188">
        <f t="shared" si="7"/>
        <v>0.077145417427453</v>
      </c>
    </row>
    <row r="32" s="173" customFormat="true" ht="24" customHeight="true" spans="1:8">
      <c r="A32" s="179" t="s">
        <v>74</v>
      </c>
      <c r="B32" s="169">
        <v>14669</v>
      </c>
      <c r="C32" s="178">
        <v>38750</v>
      </c>
      <c r="D32" s="178">
        <v>38750</v>
      </c>
      <c r="E32" s="187">
        <f t="shared" si="6"/>
        <v>1</v>
      </c>
      <c r="F32" s="274">
        <v>1.26312015124845</v>
      </c>
      <c r="G32" s="169">
        <v>27374</v>
      </c>
      <c r="H32" s="188">
        <f t="shared" si="7"/>
        <v>0.706425806451613</v>
      </c>
    </row>
    <row r="33" s="173" customFormat="true" ht="24" customHeight="true" spans="1:8">
      <c r="A33" s="179" t="s">
        <v>75</v>
      </c>
      <c r="B33" s="169"/>
      <c r="C33" s="178">
        <v>265713</v>
      </c>
      <c r="D33" s="178">
        <v>210000</v>
      </c>
      <c r="E33" s="187">
        <f t="shared" si="6"/>
        <v>0.790326404805185</v>
      </c>
      <c r="F33" s="274">
        <v>3.58747458872166</v>
      </c>
      <c r="G33" s="169"/>
      <c r="H33" s="188">
        <f t="shared" si="7"/>
        <v>0</v>
      </c>
    </row>
    <row r="34" s="173" customFormat="true" ht="24" customHeight="true" spans="1:8">
      <c r="A34" s="179" t="s">
        <v>76</v>
      </c>
      <c r="B34" s="169"/>
      <c r="C34" s="178">
        <v>8300</v>
      </c>
      <c r="D34" s="178">
        <v>8300</v>
      </c>
      <c r="E34" s="187">
        <f t="shared" si="6"/>
        <v>1</v>
      </c>
      <c r="F34" s="274">
        <v>2.24324324324324</v>
      </c>
      <c r="G34" s="169"/>
      <c r="H34" s="188">
        <f t="shared" si="7"/>
        <v>0</v>
      </c>
    </row>
    <row r="35" s="173" customFormat="true" ht="24" customHeight="true" spans="1:8">
      <c r="A35" s="179" t="s">
        <v>77</v>
      </c>
      <c r="B35" s="169"/>
      <c r="C35" s="178"/>
      <c r="D35" s="178"/>
      <c r="E35" s="187"/>
      <c r="F35" s="274">
        <v>0</v>
      </c>
      <c r="G35" s="169"/>
      <c r="H35" s="188"/>
    </row>
    <row r="36" s="173" customFormat="true" ht="24" customHeight="true" spans="1:8">
      <c r="A36" s="179" t="s">
        <v>78</v>
      </c>
      <c r="B36" s="169"/>
      <c r="C36" s="178">
        <v>544820</v>
      </c>
      <c r="D36" s="178">
        <v>544820</v>
      </c>
      <c r="E36" s="187">
        <f>D36/C36</f>
        <v>1</v>
      </c>
      <c r="F36" s="274">
        <v>13.6205</v>
      </c>
      <c r="G36" s="169"/>
      <c r="H36" s="188">
        <f>G36/D36</f>
        <v>0</v>
      </c>
    </row>
    <row r="37" s="173" customFormat="true" spans="1:8">
      <c r="A37" s="268" t="s">
        <v>79</v>
      </c>
      <c r="B37" s="169">
        <f t="shared" ref="B37:G37" si="8">SUM(B29:B36)</f>
        <v>958400</v>
      </c>
      <c r="C37" s="169">
        <f t="shared" si="8"/>
        <v>1861779</v>
      </c>
      <c r="D37" s="169">
        <f t="shared" si="8"/>
        <v>1807665</v>
      </c>
      <c r="E37" s="187">
        <f>D37/C37</f>
        <v>0.970934251594846</v>
      </c>
      <c r="F37" s="274">
        <v>1.0030596770193</v>
      </c>
      <c r="G37" s="178">
        <f t="shared" si="8"/>
        <v>872500</v>
      </c>
      <c r="H37" s="188">
        <f>G37/D37</f>
        <v>0.482666865818611</v>
      </c>
    </row>
    <row r="38" s="173" customFormat="true" ht="26" customHeight="true" spans="1:8">
      <c r="A38" s="173" t="s">
        <v>80</v>
      </c>
      <c r="D38" s="174"/>
      <c r="E38" s="174"/>
      <c r="F38" s="189"/>
      <c r="G38" s="174"/>
      <c r="H38" s="189"/>
    </row>
    <row r="39" s="173" customFormat="true" spans="4:8">
      <c r="D39" s="174"/>
      <c r="E39" s="174"/>
      <c r="F39" s="189"/>
      <c r="G39" s="174"/>
      <c r="H39" s="189"/>
    </row>
    <row r="40" s="173" customFormat="true" spans="4:8">
      <c r="D40" s="174"/>
      <c r="E40" s="174"/>
      <c r="F40" s="189"/>
      <c r="G40" s="174"/>
      <c r="H40" s="189"/>
    </row>
    <row r="41" s="173" customFormat="true" spans="4:8">
      <c r="D41" s="174"/>
      <c r="E41" s="174"/>
      <c r="F41" s="189"/>
      <c r="G41" s="174"/>
      <c r="H41" s="189"/>
    </row>
    <row r="42" s="173" customFormat="true" spans="4:8">
      <c r="D42" s="174"/>
      <c r="E42" s="174"/>
      <c r="F42" s="189"/>
      <c r="G42" s="174"/>
      <c r="H42" s="189"/>
    </row>
    <row r="43" s="173" customFormat="true" spans="4:8">
      <c r="D43" s="174"/>
      <c r="E43" s="174"/>
      <c r="F43" s="189"/>
      <c r="G43" s="174"/>
      <c r="H43" s="189"/>
    </row>
  </sheetData>
  <mergeCells count="4">
    <mergeCell ref="A1:H1"/>
    <mergeCell ref="B3:F3"/>
    <mergeCell ref="G3:H3"/>
    <mergeCell ref="A3:A4"/>
  </mergeCells>
  <printOptions horizontalCentered="true"/>
  <pageMargins left="0.59" right="0.59" top="0.79" bottom="0.79" header="0.59" footer="0.59"/>
  <pageSetup paperSize="9" scale="56" orientation="landscape"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3"/>
  <sheetViews>
    <sheetView showGridLines="0" showZeros="0" zoomScale="85" zoomScaleNormal="85" workbookViewId="0">
      <pane xSplit="1" ySplit="5" topLeftCell="B6" activePane="bottomRight" state="frozen"/>
      <selection/>
      <selection pane="topRight"/>
      <selection pane="bottomLeft"/>
      <selection pane="bottomRight" activeCell="K21" sqref="K21"/>
    </sheetView>
  </sheetViews>
  <sheetFormatPr defaultColWidth="9" defaultRowHeight="15.75" outlineLevelCol="7"/>
  <cols>
    <col min="1" max="1" width="35" style="28" customWidth="true"/>
    <col min="2" max="7" width="17.875" style="28" customWidth="true"/>
    <col min="8" max="8" width="17.875" style="250" customWidth="true"/>
    <col min="9" max="16384" width="9" style="28"/>
  </cols>
  <sheetData>
    <row r="1" s="25" customFormat="true" ht="48" customHeight="true" spans="1:8">
      <c r="A1" s="251" t="s">
        <v>119</v>
      </c>
      <c r="B1" s="251"/>
      <c r="C1" s="251"/>
      <c r="D1" s="251"/>
      <c r="E1" s="251"/>
      <c r="F1" s="251"/>
      <c r="G1" s="251"/>
      <c r="H1" s="251"/>
    </row>
    <row r="2" s="26" customFormat="true" spans="1:8">
      <c r="A2" s="252"/>
      <c r="F2" s="40"/>
      <c r="H2" s="261" t="s">
        <v>38</v>
      </c>
    </row>
    <row r="3" s="26" customFormat="true" ht="36.75" customHeight="true" spans="1:8">
      <c r="A3" s="33" t="s">
        <v>39</v>
      </c>
      <c r="B3" s="41" t="s">
        <v>40</v>
      </c>
      <c r="C3" s="41"/>
      <c r="D3" s="41"/>
      <c r="E3" s="41"/>
      <c r="F3" s="41"/>
      <c r="G3" s="159" t="s">
        <v>41</v>
      </c>
      <c r="H3" s="159"/>
    </row>
    <row r="4" s="27" customFormat="true" ht="36.75" customHeight="true" spans="1:8">
      <c r="A4" s="33"/>
      <c r="B4" s="33" t="s">
        <v>42</v>
      </c>
      <c r="C4" s="33" t="s">
        <v>43</v>
      </c>
      <c r="D4" s="33" t="s">
        <v>83</v>
      </c>
      <c r="E4" s="33" t="s">
        <v>84</v>
      </c>
      <c r="F4" s="33" t="s">
        <v>46</v>
      </c>
      <c r="G4" s="33" t="s">
        <v>42</v>
      </c>
      <c r="H4" s="43" t="s">
        <v>86</v>
      </c>
    </row>
    <row r="5" ht="27.95" customHeight="true" spans="1:8">
      <c r="A5" s="7" t="s">
        <v>87</v>
      </c>
      <c r="B5" s="37">
        <v>614888.85</v>
      </c>
      <c r="C5" s="37">
        <v>1222700</v>
      </c>
      <c r="D5" s="37">
        <v>1202000</v>
      </c>
      <c r="E5" s="134">
        <f>D5/C5</f>
        <v>0.983070254355116</v>
      </c>
      <c r="F5" s="134">
        <v>1.0003853397773</v>
      </c>
      <c r="G5" s="37">
        <f>SUM(G6:G28)</f>
        <v>707600</v>
      </c>
      <c r="H5" s="134">
        <f>G5/D5</f>
        <v>0.588685524126456</v>
      </c>
    </row>
    <row r="6" ht="27.95" customHeight="true" spans="1:8">
      <c r="A6" s="253" t="s">
        <v>88</v>
      </c>
      <c r="B6" s="37">
        <v>63786</v>
      </c>
      <c r="C6" s="37">
        <v>72180</v>
      </c>
      <c r="D6" s="37">
        <v>72180</v>
      </c>
      <c r="E6" s="134">
        <f t="shared" ref="E6:E27" si="0">D6/C6</f>
        <v>1</v>
      </c>
      <c r="F6" s="134">
        <v>1.44602932927318</v>
      </c>
      <c r="G6" s="37">
        <v>73966</v>
      </c>
      <c r="H6" s="134">
        <f t="shared" ref="H6:H27" si="1">G6/D6</f>
        <v>1.02474369631477</v>
      </c>
    </row>
    <row r="7" ht="27.95" customHeight="true" spans="1:8">
      <c r="A7" s="253" t="s">
        <v>89</v>
      </c>
      <c r="B7" s="37">
        <v>65566.62</v>
      </c>
      <c r="C7" s="37">
        <v>69354</v>
      </c>
      <c r="D7" s="37">
        <v>69354</v>
      </c>
      <c r="E7" s="134">
        <f t="shared" si="0"/>
        <v>1</v>
      </c>
      <c r="F7" s="134">
        <v>1.26242787192602</v>
      </c>
      <c r="G7" s="37">
        <v>66109</v>
      </c>
      <c r="H7" s="134">
        <f t="shared" si="1"/>
        <v>0.953211062087262</v>
      </c>
    </row>
    <row r="8" ht="27.95" customHeight="true" spans="1:8">
      <c r="A8" s="253" t="s">
        <v>90</v>
      </c>
      <c r="B8" s="37">
        <v>93403.08</v>
      </c>
      <c r="C8" s="37">
        <v>197323</v>
      </c>
      <c r="D8" s="37">
        <v>197323</v>
      </c>
      <c r="E8" s="134">
        <f t="shared" si="0"/>
        <v>1</v>
      </c>
      <c r="F8" s="134">
        <v>2.54403517140905</v>
      </c>
      <c r="G8" s="37">
        <v>155500</v>
      </c>
      <c r="H8" s="134">
        <f t="shared" si="1"/>
        <v>0.788048022784977</v>
      </c>
    </row>
    <row r="9" ht="27.95" customHeight="true" spans="1:8">
      <c r="A9" s="253" t="s">
        <v>91</v>
      </c>
      <c r="B9" s="37">
        <v>18423</v>
      </c>
      <c r="C9" s="37">
        <v>24860</v>
      </c>
      <c r="D9" s="37">
        <v>24860</v>
      </c>
      <c r="E9" s="134">
        <f t="shared" si="0"/>
        <v>1</v>
      </c>
      <c r="F9" s="134">
        <v>1.13775743707094</v>
      </c>
      <c r="G9" s="37">
        <v>29001</v>
      </c>
      <c r="H9" s="134">
        <f t="shared" si="1"/>
        <v>1.16657280772325</v>
      </c>
    </row>
    <row r="10" ht="27.95" customHeight="true" spans="1:8">
      <c r="A10" s="253" t="s">
        <v>92</v>
      </c>
      <c r="B10" s="37">
        <v>5419.75</v>
      </c>
      <c r="C10" s="37">
        <v>5027</v>
      </c>
      <c r="D10" s="37">
        <v>5027</v>
      </c>
      <c r="E10" s="134">
        <f t="shared" si="0"/>
        <v>1</v>
      </c>
      <c r="F10" s="134">
        <v>1.17152178979259</v>
      </c>
      <c r="G10" s="37">
        <v>9550</v>
      </c>
      <c r="H10" s="134">
        <f t="shared" si="1"/>
        <v>1.89974139645912</v>
      </c>
    </row>
    <row r="11" ht="27.95" customHeight="true" spans="1:8">
      <c r="A11" s="253" t="s">
        <v>93</v>
      </c>
      <c r="B11" s="37">
        <v>32304.05</v>
      </c>
      <c r="C11" s="37">
        <v>83980</v>
      </c>
      <c r="D11" s="37">
        <v>83980</v>
      </c>
      <c r="E11" s="134">
        <f t="shared" si="0"/>
        <v>1</v>
      </c>
      <c r="F11" s="134">
        <v>1.24471979724021</v>
      </c>
      <c r="G11" s="37">
        <v>90450</v>
      </c>
      <c r="H11" s="134">
        <f t="shared" si="1"/>
        <v>1.07704215289355</v>
      </c>
    </row>
    <row r="12" ht="27.95" customHeight="true" spans="1:8">
      <c r="A12" s="254" t="s">
        <v>94</v>
      </c>
      <c r="B12" s="37">
        <v>83234.73</v>
      </c>
      <c r="C12" s="37">
        <v>59322</v>
      </c>
      <c r="D12" s="37">
        <v>59322</v>
      </c>
      <c r="E12" s="134">
        <f t="shared" si="0"/>
        <v>1</v>
      </c>
      <c r="F12" s="134">
        <v>0.997544898096455</v>
      </c>
      <c r="G12" s="37">
        <v>68506</v>
      </c>
      <c r="H12" s="134">
        <f t="shared" si="1"/>
        <v>1.15481608846634</v>
      </c>
    </row>
    <row r="13" ht="27.95" customHeight="true" spans="1:8">
      <c r="A13" s="253" t="s">
        <v>95</v>
      </c>
      <c r="B13" s="37">
        <v>5961</v>
      </c>
      <c r="C13" s="37">
        <v>5485</v>
      </c>
      <c r="D13" s="37">
        <v>5485</v>
      </c>
      <c r="E13" s="134">
        <f t="shared" si="0"/>
        <v>1</v>
      </c>
      <c r="F13" s="134">
        <v>0.194035658695345</v>
      </c>
      <c r="G13" s="37">
        <v>4700</v>
      </c>
      <c r="H13" s="134">
        <f t="shared" si="1"/>
        <v>0.856882406563355</v>
      </c>
    </row>
    <row r="14" ht="27.95" customHeight="true" spans="1:8">
      <c r="A14" s="253" t="s">
        <v>96</v>
      </c>
      <c r="B14" s="37">
        <v>59292.23</v>
      </c>
      <c r="C14" s="37">
        <v>472230</v>
      </c>
      <c r="D14" s="37">
        <v>451530</v>
      </c>
      <c r="E14" s="134">
        <f t="shared" si="0"/>
        <v>0.956165427863541</v>
      </c>
      <c r="F14" s="134">
        <v>0.644563118022158</v>
      </c>
      <c r="G14" s="37">
        <v>43801</v>
      </c>
      <c r="H14" s="134">
        <f t="shared" si="1"/>
        <v>0.0970057360529754</v>
      </c>
    </row>
    <row r="15" ht="27.95" customHeight="true" spans="1:8">
      <c r="A15" s="253" t="s">
        <v>97</v>
      </c>
      <c r="B15" s="37">
        <v>21274.6</v>
      </c>
      <c r="C15" s="37">
        <v>41301</v>
      </c>
      <c r="D15" s="37">
        <v>41301</v>
      </c>
      <c r="E15" s="134">
        <f t="shared" si="0"/>
        <v>1</v>
      </c>
      <c r="F15" s="134">
        <v>0.636085014631141</v>
      </c>
      <c r="G15" s="37">
        <v>35400</v>
      </c>
      <c r="H15" s="134">
        <f t="shared" si="1"/>
        <v>0.857122103581027</v>
      </c>
    </row>
    <row r="16" ht="27.95" customHeight="true" spans="1:8">
      <c r="A16" s="253" t="s">
        <v>98</v>
      </c>
      <c r="B16" s="37">
        <v>9686.25</v>
      </c>
      <c r="C16" s="37">
        <v>13543</v>
      </c>
      <c r="D16" s="37">
        <v>13543</v>
      </c>
      <c r="E16" s="134">
        <f t="shared" si="0"/>
        <v>1</v>
      </c>
      <c r="F16" s="134">
        <v>1.34689209348583</v>
      </c>
      <c r="G16" s="37">
        <v>25500</v>
      </c>
      <c r="H16" s="134">
        <f t="shared" si="1"/>
        <v>1.88289153068006</v>
      </c>
    </row>
    <row r="17" ht="27.95" customHeight="true" spans="1:8">
      <c r="A17" s="253" t="s">
        <v>99</v>
      </c>
      <c r="B17" s="37">
        <v>15086.66</v>
      </c>
      <c r="C17" s="37">
        <v>123708</v>
      </c>
      <c r="D17" s="37">
        <v>123708</v>
      </c>
      <c r="E17" s="134">
        <f t="shared" si="0"/>
        <v>1</v>
      </c>
      <c r="F17" s="134">
        <v>4.17058863191963</v>
      </c>
      <c r="G17" s="37">
        <v>12400</v>
      </c>
      <c r="H17" s="134">
        <f t="shared" si="1"/>
        <v>0.100236039706405</v>
      </c>
    </row>
    <row r="18" ht="27.95" customHeight="true" spans="1:8">
      <c r="A18" s="253" t="s">
        <v>100</v>
      </c>
      <c r="B18" s="37">
        <v>14844.66</v>
      </c>
      <c r="C18" s="37">
        <v>11195</v>
      </c>
      <c r="D18" s="37">
        <v>11195</v>
      </c>
      <c r="E18" s="134">
        <f t="shared" si="0"/>
        <v>1</v>
      </c>
      <c r="F18" s="134">
        <v>2.14176391811747</v>
      </c>
      <c r="G18" s="37">
        <v>17200</v>
      </c>
      <c r="H18" s="134">
        <f t="shared" si="1"/>
        <v>1.53640017865118</v>
      </c>
    </row>
    <row r="19" ht="27.95" customHeight="true" spans="1:8">
      <c r="A19" s="253" t="s">
        <v>101</v>
      </c>
      <c r="B19" s="37">
        <v>179.73</v>
      </c>
      <c r="C19" s="37">
        <v>223</v>
      </c>
      <c r="D19" s="37">
        <v>223</v>
      </c>
      <c r="E19" s="134">
        <f t="shared" si="0"/>
        <v>1</v>
      </c>
      <c r="F19" s="134">
        <v>0.261124121779859</v>
      </c>
      <c r="G19" s="37">
        <v>1025</v>
      </c>
      <c r="H19" s="134">
        <f t="shared" si="1"/>
        <v>4.59641255605381</v>
      </c>
    </row>
    <row r="20" ht="27.95" customHeight="true" spans="1:8">
      <c r="A20" s="253" t="s">
        <v>102</v>
      </c>
      <c r="B20" s="37">
        <v>3579.96</v>
      </c>
      <c r="C20" s="37">
        <v>989</v>
      </c>
      <c r="D20" s="37">
        <v>989</v>
      </c>
      <c r="E20" s="134">
        <f t="shared" si="0"/>
        <v>1</v>
      </c>
      <c r="F20" s="134">
        <v>0.26628971459343</v>
      </c>
      <c r="G20" s="37">
        <v>1028</v>
      </c>
      <c r="H20" s="134">
        <f t="shared" si="1"/>
        <v>1.03943377148635</v>
      </c>
    </row>
    <row r="21" ht="27.95" customHeight="true" spans="1:8">
      <c r="A21" s="254" t="s">
        <v>103</v>
      </c>
      <c r="B21" s="37">
        <v>11068.15</v>
      </c>
      <c r="C21" s="37">
        <v>5585</v>
      </c>
      <c r="D21" s="37">
        <v>5585</v>
      </c>
      <c r="E21" s="134">
        <f t="shared" si="0"/>
        <v>1</v>
      </c>
      <c r="F21" s="134">
        <v>1.30704423121928</v>
      </c>
      <c r="G21" s="37">
        <v>6301</v>
      </c>
      <c r="H21" s="134">
        <f t="shared" si="1"/>
        <v>1.12820053715309</v>
      </c>
    </row>
    <row r="22" ht="27.95" customHeight="true" spans="1:8">
      <c r="A22" s="253" t="s">
        <v>104</v>
      </c>
      <c r="B22" s="37">
        <v>10470.08</v>
      </c>
      <c r="C22" s="37">
        <v>20322</v>
      </c>
      <c r="D22" s="37">
        <v>20322</v>
      </c>
      <c r="E22" s="134">
        <f t="shared" si="0"/>
        <v>1</v>
      </c>
      <c r="F22" s="134">
        <v>2.1658318235106</v>
      </c>
      <c r="G22" s="37">
        <v>34255</v>
      </c>
      <c r="H22" s="134">
        <f t="shared" si="1"/>
        <v>1.68561165239642</v>
      </c>
    </row>
    <row r="23" ht="27.95" customHeight="true" spans="1:8">
      <c r="A23" s="253" t="s">
        <v>105</v>
      </c>
      <c r="B23" s="37">
        <v>1833.24</v>
      </c>
      <c r="C23" s="37">
        <v>1900</v>
      </c>
      <c r="D23" s="37">
        <v>1900</v>
      </c>
      <c r="E23" s="134">
        <f t="shared" si="0"/>
        <v>1</v>
      </c>
      <c r="F23" s="134">
        <v>1.31124913733609</v>
      </c>
      <c r="G23" s="37">
        <v>1244</v>
      </c>
      <c r="H23" s="134">
        <f t="shared" si="1"/>
        <v>0.654736842105263</v>
      </c>
    </row>
    <row r="24" ht="27.95" customHeight="true" spans="1:8">
      <c r="A24" s="253" t="s">
        <v>106</v>
      </c>
      <c r="B24" s="37">
        <v>10688.67</v>
      </c>
      <c r="C24" s="37">
        <v>11417</v>
      </c>
      <c r="D24" s="37">
        <v>11417</v>
      </c>
      <c r="E24" s="134">
        <f t="shared" si="0"/>
        <v>1</v>
      </c>
      <c r="F24" s="134">
        <v>2.57313500112689</v>
      </c>
      <c r="G24" s="37">
        <v>10414</v>
      </c>
      <c r="H24" s="134">
        <f t="shared" si="1"/>
        <v>0.912148550407287</v>
      </c>
    </row>
    <row r="25" ht="27.95" customHeight="true" spans="1:8">
      <c r="A25" s="253" t="s">
        <v>107</v>
      </c>
      <c r="B25" s="37">
        <v>71050</v>
      </c>
      <c r="C25" s="37">
        <v>17</v>
      </c>
      <c r="D25" s="37">
        <v>17</v>
      </c>
      <c r="E25" s="134">
        <f t="shared" si="0"/>
        <v>1</v>
      </c>
      <c r="F25" s="134">
        <v>0.0871794871794872</v>
      </c>
      <c r="G25" s="37">
        <v>8450</v>
      </c>
      <c r="H25" s="134">
        <f t="shared" si="1"/>
        <v>497.058823529412</v>
      </c>
    </row>
    <row r="26" ht="27.95" customHeight="true" spans="1:8">
      <c r="A26" s="253" t="s">
        <v>108</v>
      </c>
      <c r="B26" s="37">
        <v>15000</v>
      </c>
      <c r="C26" s="37"/>
      <c r="D26" s="255"/>
      <c r="E26" s="134"/>
      <c r="F26" s="134" t="e">
        <v>#DIV/0!</v>
      </c>
      <c r="G26" s="37">
        <v>10000</v>
      </c>
      <c r="H26" s="134" t="e">
        <f t="shared" si="1"/>
        <v>#DIV/0!</v>
      </c>
    </row>
    <row r="27" ht="27.95" customHeight="true" spans="1:8">
      <c r="A27" s="253" t="s">
        <v>110</v>
      </c>
      <c r="B27" s="37"/>
      <c r="C27" s="37">
        <v>3</v>
      </c>
      <c r="D27" s="255">
        <v>3</v>
      </c>
      <c r="E27" s="134">
        <f t="shared" si="0"/>
        <v>1</v>
      </c>
      <c r="F27" s="134">
        <v>0.0612244897959184</v>
      </c>
      <c r="G27" s="37"/>
      <c r="H27" s="134">
        <f t="shared" si="1"/>
        <v>0</v>
      </c>
    </row>
    <row r="28" ht="27.95" customHeight="true" spans="1:8">
      <c r="A28" s="253" t="s">
        <v>109</v>
      </c>
      <c r="B28" s="37">
        <v>2736.39</v>
      </c>
      <c r="C28" s="37">
        <v>2736</v>
      </c>
      <c r="D28" s="255">
        <v>2736</v>
      </c>
      <c r="E28" s="134">
        <v>1</v>
      </c>
      <c r="F28" s="134">
        <v>0.904163912756114</v>
      </c>
      <c r="G28" s="37">
        <v>2800</v>
      </c>
      <c r="H28" s="134">
        <f t="shared" ref="H28:H35" si="2">G28/D28</f>
        <v>1.0233918128655</v>
      </c>
    </row>
    <row r="29" ht="27.95" customHeight="true" spans="1:8">
      <c r="A29" s="256" t="s">
        <v>87</v>
      </c>
      <c r="B29" s="257">
        <v>614888.85</v>
      </c>
      <c r="C29" s="257">
        <v>1222700</v>
      </c>
      <c r="D29" s="257">
        <v>1202000</v>
      </c>
      <c r="E29" s="262">
        <v>0.97365339003844</v>
      </c>
      <c r="F29" s="134">
        <v>1.0003853397773</v>
      </c>
      <c r="G29" s="257">
        <v>707600</v>
      </c>
      <c r="H29" s="262">
        <f t="shared" si="2"/>
        <v>0.588685524126456</v>
      </c>
    </row>
    <row r="30" ht="27.95" customHeight="true" spans="1:8">
      <c r="A30" s="258" t="s">
        <v>111</v>
      </c>
      <c r="B30" s="45">
        <v>100000</v>
      </c>
      <c r="C30" s="45">
        <v>240000</v>
      </c>
      <c r="D30" s="45">
        <v>234800</v>
      </c>
      <c r="E30" s="134">
        <v>1</v>
      </c>
      <c r="F30" s="134">
        <v>1.92806700607653</v>
      </c>
      <c r="G30" s="45"/>
      <c r="H30" s="134">
        <f t="shared" si="2"/>
        <v>0</v>
      </c>
    </row>
    <row r="31" ht="27.95" customHeight="true" spans="1:8">
      <c r="A31" s="258" t="s">
        <v>112</v>
      </c>
      <c r="B31" s="45"/>
      <c r="C31" s="45"/>
      <c r="D31" s="45"/>
      <c r="E31" s="134"/>
      <c r="F31" s="134">
        <v>0</v>
      </c>
      <c r="G31" s="45"/>
      <c r="H31" s="134" t="e">
        <f t="shared" si="2"/>
        <v>#DIV/0!</v>
      </c>
    </row>
    <row r="32" ht="27.95" customHeight="true" spans="1:8">
      <c r="A32" s="258" t="s">
        <v>113</v>
      </c>
      <c r="B32" s="45"/>
      <c r="C32" s="45"/>
      <c r="D32" s="45">
        <v>32577</v>
      </c>
      <c r="E32" s="134"/>
      <c r="F32" s="134">
        <v>0.311995402959345</v>
      </c>
      <c r="G32" s="45"/>
      <c r="H32" s="134">
        <f t="shared" si="2"/>
        <v>0</v>
      </c>
    </row>
    <row r="33" ht="27.95" customHeight="true" spans="1:8">
      <c r="A33" s="259" t="s">
        <v>120</v>
      </c>
      <c r="B33" s="45">
        <v>243511</v>
      </c>
      <c r="C33" s="45">
        <v>385706</v>
      </c>
      <c r="D33" s="45">
        <v>385706</v>
      </c>
      <c r="E33" s="134">
        <v>1</v>
      </c>
      <c r="F33" s="134">
        <v>1.32695953128817</v>
      </c>
      <c r="G33" s="45">
        <v>164900</v>
      </c>
      <c r="H33" s="134">
        <f t="shared" si="2"/>
        <v>0.427527702446941</v>
      </c>
    </row>
    <row r="34" ht="27.95" customHeight="true" spans="1:8">
      <c r="A34" s="260" t="s">
        <v>114</v>
      </c>
      <c r="B34" s="45">
        <v>958399.85</v>
      </c>
      <c r="C34" s="45">
        <f>SUM(C29:C33)</f>
        <v>1848406</v>
      </c>
      <c r="D34" s="45">
        <v>1826992</v>
      </c>
      <c r="E34" s="134">
        <v>0.982673248687881</v>
      </c>
      <c r="F34" s="134">
        <v>1.0360615651233</v>
      </c>
      <c r="G34" s="45">
        <v>872500</v>
      </c>
      <c r="H34" s="134">
        <f t="shared" si="2"/>
        <v>0.477560930753939</v>
      </c>
    </row>
    <row r="35" ht="27.95" customHeight="true" spans="1:8">
      <c r="A35" s="260" t="s">
        <v>79</v>
      </c>
      <c r="B35" s="37">
        <v>958400</v>
      </c>
      <c r="C35" s="45">
        <v>1861779</v>
      </c>
      <c r="D35" s="45">
        <v>1867074</v>
      </c>
      <c r="E35" s="134">
        <v>1.000331644749</v>
      </c>
      <c r="F35" s="134">
        <v>1.03602528312</v>
      </c>
      <c r="G35" s="37">
        <v>872500</v>
      </c>
      <c r="H35" s="134">
        <f t="shared" si="2"/>
        <v>0.467308740842623</v>
      </c>
    </row>
    <row r="36" ht="27.95" customHeight="true" spans="1:8">
      <c r="A36" s="260" t="s">
        <v>116</v>
      </c>
      <c r="B36" s="37"/>
      <c r="C36" s="45">
        <f>C35-C34</f>
        <v>13373</v>
      </c>
      <c r="D36" s="45">
        <v>40082</v>
      </c>
      <c r="E36" s="134"/>
      <c r="F36" s="134">
        <v>1.03437419354839</v>
      </c>
      <c r="G36" s="37"/>
      <c r="H36" s="134"/>
    </row>
    <row r="37" ht="27.95" customHeight="true" spans="1:8">
      <c r="A37" s="260" t="s">
        <v>117</v>
      </c>
      <c r="B37" s="37"/>
      <c r="C37" s="45">
        <v>13373</v>
      </c>
      <c r="D37" s="45">
        <v>40082</v>
      </c>
      <c r="E37" s="134"/>
      <c r="F37" s="134">
        <v>1.03437419354839</v>
      </c>
      <c r="G37" s="37"/>
      <c r="H37" s="134"/>
    </row>
    <row r="38" spans="8:8">
      <c r="H38" s="263"/>
    </row>
    <row r="39" spans="8:8">
      <c r="H39" s="263"/>
    </row>
    <row r="40" spans="8:8">
      <c r="H40" s="263"/>
    </row>
    <row r="41" spans="8:8">
      <c r="H41" s="263"/>
    </row>
    <row r="42" spans="8:8">
      <c r="H42" s="47"/>
    </row>
    <row r="43" spans="8:8">
      <c r="H43" s="47"/>
    </row>
  </sheetData>
  <mergeCells count="4">
    <mergeCell ref="A1:H1"/>
    <mergeCell ref="B3:F3"/>
    <mergeCell ref="G3:H3"/>
    <mergeCell ref="A3:A4"/>
  </mergeCells>
  <printOptions horizontalCentered="true"/>
  <pageMargins left="0.59" right="0.59" top="0.79" bottom="0.79" header="0.59" footer="0.59"/>
  <pageSetup paperSize="9" scale="40" orientation="landscape"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C433"/>
  <sheetViews>
    <sheetView showZeros="0" workbookViewId="0">
      <selection activeCell="G12" sqref="G12"/>
    </sheetView>
  </sheetViews>
  <sheetFormatPr defaultColWidth="9" defaultRowHeight="15.75" outlineLevelCol="2"/>
  <cols>
    <col min="1" max="1" width="42.625" style="48" customWidth="true"/>
    <col min="2" max="2" width="17" style="48" customWidth="true"/>
    <col min="3" max="3" width="20.875" style="235" customWidth="true"/>
    <col min="4" max="16384" width="9" style="48"/>
  </cols>
  <sheetData>
    <row r="1" ht="45" customHeight="true" spans="1:3">
      <c r="A1" s="236" t="s">
        <v>121</v>
      </c>
      <c r="B1" s="236"/>
      <c r="C1" s="237"/>
    </row>
    <row r="2" spans="1:3">
      <c r="A2" s="238"/>
      <c r="B2" s="238"/>
      <c r="C2" s="239" t="s">
        <v>38</v>
      </c>
    </row>
    <row r="3" s="234" customFormat="true" spans="1:3">
      <c r="A3" s="240" t="s">
        <v>122</v>
      </c>
      <c r="B3" s="240" t="s">
        <v>123</v>
      </c>
      <c r="C3" s="244" t="s">
        <v>124</v>
      </c>
    </row>
    <row r="4" spans="1:3">
      <c r="A4" s="245" t="s">
        <v>125</v>
      </c>
      <c r="B4" s="246">
        <v>1222700</v>
      </c>
      <c r="C4" s="246">
        <v>1202000</v>
      </c>
    </row>
    <row r="5" spans="1:3">
      <c r="A5" s="245" t="s">
        <v>126</v>
      </c>
      <c r="B5" s="247">
        <v>72180</v>
      </c>
      <c r="C5" s="247">
        <v>72180</v>
      </c>
    </row>
    <row r="6" spans="1:3">
      <c r="A6" s="245" t="s">
        <v>127</v>
      </c>
      <c r="B6" s="248">
        <v>986</v>
      </c>
      <c r="C6" s="248">
        <v>986</v>
      </c>
    </row>
    <row r="7" spans="1:3">
      <c r="A7" s="52" t="s">
        <v>128</v>
      </c>
      <c r="B7" s="247">
        <v>920</v>
      </c>
      <c r="C7" s="247">
        <v>920</v>
      </c>
    </row>
    <row r="8" spans="1:3">
      <c r="A8" s="52" t="s">
        <v>129</v>
      </c>
      <c r="B8" s="247">
        <v>11</v>
      </c>
      <c r="C8" s="247">
        <v>11</v>
      </c>
    </row>
    <row r="9" spans="1:3">
      <c r="A9" s="52" t="s">
        <v>130</v>
      </c>
      <c r="B9" s="247">
        <v>55</v>
      </c>
      <c r="C9" s="247">
        <v>55</v>
      </c>
    </row>
    <row r="10" spans="1:3">
      <c r="A10" s="245" t="s">
        <v>131</v>
      </c>
      <c r="B10" s="247">
        <v>935</v>
      </c>
      <c r="C10" s="247">
        <v>935</v>
      </c>
    </row>
    <row r="11" spans="1:3">
      <c r="A11" s="52" t="s">
        <v>128</v>
      </c>
      <c r="B11" s="247">
        <v>821</v>
      </c>
      <c r="C11" s="247">
        <v>821</v>
      </c>
    </row>
    <row r="12" spans="1:3">
      <c r="A12" s="52" t="s">
        <v>132</v>
      </c>
      <c r="B12" s="247">
        <v>17</v>
      </c>
      <c r="C12" s="247">
        <v>17</v>
      </c>
    </row>
    <row r="13" spans="1:3">
      <c r="A13" s="52" t="s">
        <v>133</v>
      </c>
      <c r="B13" s="247">
        <v>97</v>
      </c>
      <c r="C13" s="247">
        <v>97</v>
      </c>
    </row>
    <row r="14" spans="1:3">
      <c r="A14" s="245" t="s">
        <v>134</v>
      </c>
      <c r="B14" s="247">
        <v>34194</v>
      </c>
      <c r="C14" s="247">
        <v>34194</v>
      </c>
    </row>
    <row r="15" spans="1:3">
      <c r="A15" s="52" t="s">
        <v>128</v>
      </c>
      <c r="B15" s="247">
        <v>10019</v>
      </c>
      <c r="C15" s="247">
        <v>10019</v>
      </c>
    </row>
    <row r="16" spans="1:3">
      <c r="A16" s="52" t="s">
        <v>135</v>
      </c>
      <c r="B16" s="247">
        <v>185</v>
      </c>
      <c r="C16" s="247">
        <v>185</v>
      </c>
    </row>
    <row r="17" spans="1:3">
      <c r="A17" s="52" t="s">
        <v>136</v>
      </c>
      <c r="B17" s="247">
        <v>5399</v>
      </c>
      <c r="C17" s="247">
        <v>5399</v>
      </c>
    </row>
    <row r="18" spans="1:3">
      <c r="A18" s="52" t="s">
        <v>137</v>
      </c>
      <c r="B18" s="247">
        <v>17</v>
      </c>
      <c r="C18" s="247">
        <v>17</v>
      </c>
    </row>
    <row r="19" spans="1:3">
      <c r="A19" s="52" t="s">
        <v>138</v>
      </c>
      <c r="B19" s="247">
        <v>7759</v>
      </c>
      <c r="C19" s="247">
        <v>7759</v>
      </c>
    </row>
    <row r="20" spans="1:3">
      <c r="A20" s="52" t="s">
        <v>139</v>
      </c>
      <c r="B20" s="247">
        <v>10815</v>
      </c>
      <c r="C20" s="247">
        <v>10815</v>
      </c>
    </row>
    <row r="21" spans="1:3">
      <c r="A21" s="245" t="s">
        <v>140</v>
      </c>
      <c r="B21" s="247">
        <v>1701</v>
      </c>
      <c r="C21" s="247">
        <v>1701</v>
      </c>
    </row>
    <row r="22" spans="1:3">
      <c r="A22" s="52" t="s">
        <v>128</v>
      </c>
      <c r="B22" s="247">
        <v>936</v>
      </c>
      <c r="C22" s="247">
        <v>936</v>
      </c>
    </row>
    <row r="23" spans="1:3">
      <c r="A23" s="52" t="s">
        <v>138</v>
      </c>
      <c r="B23" s="247">
        <v>146</v>
      </c>
      <c r="C23" s="247">
        <v>146</v>
      </c>
    </row>
    <row r="24" spans="1:3">
      <c r="A24" s="52" t="s">
        <v>141</v>
      </c>
      <c r="B24" s="247">
        <v>619</v>
      </c>
      <c r="C24" s="247">
        <v>619</v>
      </c>
    </row>
    <row r="25" spans="1:3">
      <c r="A25" s="245" t="s">
        <v>142</v>
      </c>
      <c r="B25" s="247">
        <v>928</v>
      </c>
      <c r="C25" s="247">
        <v>928</v>
      </c>
    </row>
    <row r="26" spans="1:3">
      <c r="A26" s="52" t="s">
        <v>128</v>
      </c>
      <c r="B26" s="247">
        <v>860</v>
      </c>
      <c r="C26" s="247">
        <v>860</v>
      </c>
    </row>
    <row r="27" spans="1:3">
      <c r="A27" s="52" t="s">
        <v>135</v>
      </c>
      <c r="B27" s="247">
        <v>4</v>
      </c>
      <c r="C27" s="247">
        <v>4</v>
      </c>
    </row>
    <row r="28" spans="1:3">
      <c r="A28" s="52" t="s">
        <v>143</v>
      </c>
      <c r="B28" s="247">
        <v>62</v>
      </c>
      <c r="C28" s="247">
        <v>62</v>
      </c>
    </row>
    <row r="29" spans="1:3">
      <c r="A29" s="52" t="s">
        <v>144</v>
      </c>
      <c r="B29" s="247">
        <v>2</v>
      </c>
      <c r="C29" s="247">
        <v>2</v>
      </c>
    </row>
    <row r="30" spans="1:3">
      <c r="A30" s="245" t="s">
        <v>145</v>
      </c>
      <c r="B30" s="247">
        <v>1262</v>
      </c>
      <c r="C30" s="247">
        <v>1262</v>
      </c>
    </row>
    <row r="31" spans="1:3">
      <c r="A31" s="52" t="s">
        <v>128</v>
      </c>
      <c r="B31" s="247">
        <v>941</v>
      </c>
      <c r="C31" s="247">
        <v>941</v>
      </c>
    </row>
    <row r="32" spans="1:3">
      <c r="A32" s="52" t="s">
        <v>138</v>
      </c>
      <c r="B32" s="247">
        <v>178</v>
      </c>
      <c r="C32" s="247">
        <v>178</v>
      </c>
    </row>
    <row r="33" spans="1:3">
      <c r="A33" s="52" t="s">
        <v>146</v>
      </c>
      <c r="B33" s="247">
        <v>143</v>
      </c>
      <c r="C33" s="247">
        <v>143</v>
      </c>
    </row>
    <row r="34" spans="1:3">
      <c r="A34" s="245" t="s">
        <v>147</v>
      </c>
      <c r="B34" s="247">
        <v>2294</v>
      </c>
      <c r="C34" s="247">
        <v>2294</v>
      </c>
    </row>
    <row r="35" spans="1:3">
      <c r="A35" s="52" t="s">
        <v>135</v>
      </c>
      <c r="B35" s="247">
        <v>2294</v>
      </c>
      <c r="C35" s="247">
        <v>2294</v>
      </c>
    </row>
    <row r="36" spans="1:3">
      <c r="A36" s="245" t="s">
        <v>148</v>
      </c>
      <c r="B36" s="247">
        <v>822</v>
      </c>
      <c r="C36" s="247">
        <v>822</v>
      </c>
    </row>
    <row r="37" spans="1:3">
      <c r="A37" s="52" t="s">
        <v>128</v>
      </c>
      <c r="B37" s="247">
        <v>768</v>
      </c>
      <c r="C37" s="247">
        <v>768</v>
      </c>
    </row>
    <row r="38" spans="1:3">
      <c r="A38" s="52" t="s">
        <v>149</v>
      </c>
      <c r="B38" s="247">
        <v>54</v>
      </c>
      <c r="C38" s="247">
        <v>54</v>
      </c>
    </row>
    <row r="39" spans="1:3">
      <c r="A39" s="245" t="s">
        <v>150</v>
      </c>
      <c r="B39" s="247">
        <v>2559</v>
      </c>
      <c r="C39" s="247">
        <v>2559</v>
      </c>
    </row>
    <row r="40" spans="1:3">
      <c r="A40" s="52" t="s">
        <v>128</v>
      </c>
      <c r="B40" s="247">
        <v>2169</v>
      </c>
      <c r="C40" s="247">
        <v>2169</v>
      </c>
    </row>
    <row r="41" spans="1:3">
      <c r="A41" s="52" t="s">
        <v>135</v>
      </c>
      <c r="B41" s="247">
        <v>52</v>
      </c>
      <c r="C41" s="247">
        <v>52</v>
      </c>
    </row>
    <row r="42" spans="1:3">
      <c r="A42" s="52" t="s">
        <v>151</v>
      </c>
      <c r="B42" s="247">
        <v>338</v>
      </c>
      <c r="C42" s="247">
        <v>338</v>
      </c>
    </row>
    <row r="43" spans="1:3">
      <c r="A43" s="245" t="s">
        <v>152</v>
      </c>
      <c r="B43" s="247">
        <v>2538</v>
      </c>
      <c r="C43" s="247">
        <v>2538</v>
      </c>
    </row>
    <row r="44" spans="1:3">
      <c r="A44" s="52" t="s">
        <v>128</v>
      </c>
      <c r="B44" s="247">
        <v>827</v>
      </c>
      <c r="C44" s="247">
        <v>827</v>
      </c>
    </row>
    <row r="45" spans="1:3">
      <c r="A45" s="52" t="s">
        <v>153</v>
      </c>
      <c r="B45" s="247">
        <v>1160</v>
      </c>
      <c r="C45" s="247">
        <v>1160</v>
      </c>
    </row>
    <row r="46" spans="1:3">
      <c r="A46" s="52" t="s">
        <v>138</v>
      </c>
      <c r="B46" s="247">
        <v>551</v>
      </c>
      <c r="C46" s="247">
        <v>551</v>
      </c>
    </row>
    <row r="47" spans="1:3">
      <c r="A47" s="245" t="s">
        <v>154</v>
      </c>
      <c r="B47" s="247">
        <v>34</v>
      </c>
      <c r="C47" s="247">
        <v>34</v>
      </c>
    </row>
    <row r="48" spans="1:3">
      <c r="A48" s="52" t="s">
        <v>155</v>
      </c>
      <c r="B48" s="247">
        <v>1</v>
      </c>
      <c r="C48" s="247">
        <v>1</v>
      </c>
    </row>
    <row r="49" spans="1:3">
      <c r="A49" s="52" t="s">
        <v>156</v>
      </c>
      <c r="B49" s="247">
        <v>33</v>
      </c>
      <c r="C49" s="247">
        <v>33</v>
      </c>
    </row>
    <row r="50" spans="1:3">
      <c r="A50" s="245" t="s">
        <v>157</v>
      </c>
      <c r="B50" s="247">
        <v>5</v>
      </c>
      <c r="C50" s="247">
        <v>5</v>
      </c>
    </row>
    <row r="51" spans="1:3">
      <c r="A51" s="52" t="s">
        <v>158</v>
      </c>
      <c r="B51" s="247">
        <v>5</v>
      </c>
      <c r="C51" s="247">
        <v>5</v>
      </c>
    </row>
    <row r="52" spans="1:3">
      <c r="A52" s="245" t="s">
        <v>159</v>
      </c>
      <c r="B52" s="247">
        <v>2</v>
      </c>
      <c r="C52" s="247">
        <v>2</v>
      </c>
    </row>
    <row r="53" spans="1:3">
      <c r="A53" s="52" t="s">
        <v>160</v>
      </c>
      <c r="B53" s="247">
        <v>2</v>
      </c>
      <c r="C53" s="247">
        <v>2</v>
      </c>
    </row>
    <row r="54" spans="1:3">
      <c r="A54" s="245" t="s">
        <v>161</v>
      </c>
      <c r="B54" s="247">
        <v>3418</v>
      </c>
      <c r="C54" s="247">
        <v>3418</v>
      </c>
    </row>
    <row r="55" spans="1:3">
      <c r="A55" s="52" t="s">
        <v>128</v>
      </c>
      <c r="B55" s="247">
        <v>361</v>
      </c>
      <c r="C55" s="247">
        <v>361</v>
      </c>
    </row>
    <row r="56" spans="1:3">
      <c r="A56" s="52" t="s">
        <v>162</v>
      </c>
      <c r="B56" s="247">
        <v>3057</v>
      </c>
      <c r="C56" s="247">
        <v>3057</v>
      </c>
    </row>
    <row r="57" spans="1:3">
      <c r="A57" s="245" t="s">
        <v>163</v>
      </c>
      <c r="B57" s="247">
        <v>208</v>
      </c>
      <c r="C57" s="247">
        <v>208</v>
      </c>
    </row>
    <row r="58" spans="1:3">
      <c r="A58" s="52" t="s">
        <v>128</v>
      </c>
      <c r="B58" s="247">
        <v>167</v>
      </c>
      <c r="C58" s="247">
        <v>167</v>
      </c>
    </row>
    <row r="59" spans="1:3">
      <c r="A59" s="52" t="s">
        <v>164</v>
      </c>
      <c r="B59" s="247">
        <v>41</v>
      </c>
      <c r="C59" s="247">
        <v>41</v>
      </c>
    </row>
    <row r="60" spans="1:3">
      <c r="A60" s="245" t="s">
        <v>165</v>
      </c>
      <c r="B60" s="247">
        <v>967</v>
      </c>
      <c r="C60" s="247">
        <v>967</v>
      </c>
    </row>
    <row r="61" spans="1:3">
      <c r="A61" s="52" t="s">
        <v>128</v>
      </c>
      <c r="B61" s="247">
        <v>782</v>
      </c>
      <c r="C61" s="247">
        <v>782</v>
      </c>
    </row>
    <row r="62" spans="1:3">
      <c r="A62" s="52" t="s">
        <v>138</v>
      </c>
      <c r="B62" s="247">
        <v>139</v>
      </c>
      <c r="C62" s="247">
        <v>139</v>
      </c>
    </row>
    <row r="63" spans="1:3">
      <c r="A63" s="52" t="s">
        <v>166</v>
      </c>
      <c r="B63" s="247">
        <v>46</v>
      </c>
      <c r="C63" s="247">
        <v>46</v>
      </c>
    </row>
    <row r="64" spans="1:3">
      <c r="A64" s="245" t="s">
        <v>167</v>
      </c>
      <c r="B64" s="247">
        <v>2232</v>
      </c>
      <c r="C64" s="247">
        <v>2232</v>
      </c>
    </row>
    <row r="65" spans="1:3">
      <c r="A65" s="52" t="s">
        <v>128</v>
      </c>
      <c r="B65" s="247">
        <v>1372</v>
      </c>
      <c r="C65" s="247">
        <v>1372</v>
      </c>
    </row>
    <row r="66" spans="1:3">
      <c r="A66" s="52" t="s">
        <v>168</v>
      </c>
      <c r="B66" s="247">
        <v>237</v>
      </c>
      <c r="C66" s="247">
        <v>237</v>
      </c>
    </row>
    <row r="67" spans="1:3">
      <c r="A67" s="52" t="s">
        <v>138</v>
      </c>
      <c r="B67" s="247">
        <v>570</v>
      </c>
      <c r="C67" s="247">
        <v>570</v>
      </c>
    </row>
    <row r="68" spans="1:3">
      <c r="A68" s="52" t="s">
        <v>169</v>
      </c>
      <c r="B68" s="247">
        <v>53</v>
      </c>
      <c r="C68" s="247">
        <v>53</v>
      </c>
    </row>
    <row r="69" spans="1:3">
      <c r="A69" s="245" t="s">
        <v>170</v>
      </c>
      <c r="B69" s="247">
        <v>998</v>
      </c>
      <c r="C69" s="247">
        <v>998</v>
      </c>
    </row>
    <row r="70" spans="1:3">
      <c r="A70" s="52" t="s">
        <v>128</v>
      </c>
      <c r="B70" s="247">
        <v>594</v>
      </c>
      <c r="C70" s="247">
        <v>594</v>
      </c>
    </row>
    <row r="71" spans="1:3">
      <c r="A71" s="52" t="s">
        <v>171</v>
      </c>
      <c r="B71" s="247">
        <v>15</v>
      </c>
      <c r="C71" s="247">
        <v>15</v>
      </c>
    </row>
    <row r="72" spans="1:3">
      <c r="A72" s="52" t="s">
        <v>138</v>
      </c>
      <c r="B72" s="247">
        <v>8</v>
      </c>
      <c r="C72" s="247">
        <v>8</v>
      </c>
    </row>
    <row r="73" spans="1:3">
      <c r="A73" s="52" t="s">
        <v>172</v>
      </c>
      <c r="B73" s="247">
        <v>381</v>
      </c>
      <c r="C73" s="247">
        <v>381</v>
      </c>
    </row>
    <row r="74" spans="1:3">
      <c r="A74" s="245" t="s">
        <v>173</v>
      </c>
      <c r="B74" s="247">
        <v>802</v>
      </c>
      <c r="C74" s="247">
        <v>802</v>
      </c>
    </row>
    <row r="75" spans="1:3">
      <c r="A75" s="52" t="s">
        <v>128</v>
      </c>
      <c r="B75" s="247">
        <v>384</v>
      </c>
      <c r="C75" s="247">
        <v>384</v>
      </c>
    </row>
    <row r="76" spans="1:3">
      <c r="A76" s="52" t="s">
        <v>174</v>
      </c>
      <c r="B76" s="247">
        <v>418</v>
      </c>
      <c r="C76" s="247">
        <v>418</v>
      </c>
    </row>
    <row r="77" spans="1:3">
      <c r="A77" s="245" t="s">
        <v>175</v>
      </c>
      <c r="B77" s="247">
        <v>454</v>
      </c>
      <c r="C77" s="247">
        <v>454</v>
      </c>
    </row>
    <row r="78" spans="1:3">
      <c r="A78" s="52" t="s">
        <v>128</v>
      </c>
      <c r="B78" s="247">
        <v>436</v>
      </c>
      <c r="C78" s="247">
        <v>436</v>
      </c>
    </row>
    <row r="79" spans="1:3">
      <c r="A79" s="52" t="s">
        <v>176</v>
      </c>
      <c r="B79" s="247">
        <v>9</v>
      </c>
      <c r="C79" s="247">
        <v>9</v>
      </c>
    </row>
    <row r="80" spans="1:3">
      <c r="A80" s="52" t="s">
        <v>177</v>
      </c>
      <c r="B80" s="247">
        <v>9</v>
      </c>
      <c r="C80" s="247">
        <v>9</v>
      </c>
    </row>
    <row r="81" spans="1:3">
      <c r="A81" s="245" t="s">
        <v>178</v>
      </c>
      <c r="B81" s="247">
        <v>992</v>
      </c>
      <c r="C81" s="247">
        <v>992</v>
      </c>
    </row>
    <row r="82" spans="1:3">
      <c r="A82" s="52" t="s">
        <v>128</v>
      </c>
      <c r="B82" s="247">
        <v>830</v>
      </c>
      <c r="C82" s="247">
        <v>830</v>
      </c>
    </row>
    <row r="83" spans="1:3">
      <c r="A83" s="52" t="s">
        <v>135</v>
      </c>
      <c r="B83" s="247">
        <v>3</v>
      </c>
      <c r="C83" s="247">
        <v>3</v>
      </c>
    </row>
    <row r="84" spans="1:3">
      <c r="A84" s="52" t="s">
        <v>179</v>
      </c>
      <c r="B84" s="247">
        <v>159</v>
      </c>
      <c r="C84" s="247">
        <v>159</v>
      </c>
    </row>
    <row r="85" spans="1:3">
      <c r="A85" s="245" t="s">
        <v>180</v>
      </c>
      <c r="B85" s="247">
        <v>6861</v>
      </c>
      <c r="C85" s="247">
        <v>6861</v>
      </c>
    </row>
    <row r="86" spans="1:3">
      <c r="A86" s="52" t="s">
        <v>128</v>
      </c>
      <c r="B86" s="247">
        <v>98</v>
      </c>
      <c r="C86" s="247">
        <v>98</v>
      </c>
    </row>
    <row r="87" spans="1:3">
      <c r="A87" s="52" t="s">
        <v>138</v>
      </c>
      <c r="B87" s="247">
        <v>345</v>
      </c>
      <c r="C87" s="247">
        <v>345</v>
      </c>
    </row>
    <row r="88" spans="1:3">
      <c r="A88" s="52" t="s">
        <v>181</v>
      </c>
      <c r="B88" s="247">
        <v>6418</v>
      </c>
      <c r="C88" s="247">
        <v>6418</v>
      </c>
    </row>
    <row r="89" spans="1:3">
      <c r="A89" s="245" t="s">
        <v>182</v>
      </c>
      <c r="B89" s="247">
        <v>6923</v>
      </c>
      <c r="C89" s="247">
        <v>6923</v>
      </c>
    </row>
    <row r="90" spans="1:3">
      <c r="A90" s="52" t="s">
        <v>128</v>
      </c>
      <c r="B90" s="247">
        <v>5445</v>
      </c>
      <c r="C90" s="247">
        <v>5445</v>
      </c>
    </row>
    <row r="91" spans="1:3">
      <c r="A91" s="52" t="s">
        <v>183</v>
      </c>
      <c r="B91" s="247">
        <v>1</v>
      </c>
      <c r="C91" s="247">
        <v>1</v>
      </c>
    </row>
    <row r="92" spans="1:3">
      <c r="A92" s="52" t="s">
        <v>184</v>
      </c>
      <c r="B92" s="247">
        <v>2</v>
      </c>
      <c r="C92" s="247">
        <v>2</v>
      </c>
    </row>
    <row r="93" spans="1:3">
      <c r="A93" s="52" t="s">
        <v>185</v>
      </c>
      <c r="B93" s="247">
        <v>29</v>
      </c>
      <c r="C93" s="247">
        <v>29</v>
      </c>
    </row>
    <row r="94" spans="1:3">
      <c r="A94" s="52" t="s">
        <v>186</v>
      </c>
      <c r="B94" s="247">
        <v>2</v>
      </c>
      <c r="C94" s="247">
        <v>2</v>
      </c>
    </row>
    <row r="95" spans="1:3">
      <c r="A95" s="52" t="s">
        <v>187</v>
      </c>
      <c r="B95" s="247">
        <v>15</v>
      </c>
      <c r="C95" s="247">
        <v>15</v>
      </c>
    </row>
    <row r="96" spans="1:3">
      <c r="A96" s="52" t="s">
        <v>138</v>
      </c>
      <c r="B96" s="247">
        <v>652</v>
      </c>
      <c r="C96" s="247">
        <v>652</v>
      </c>
    </row>
    <row r="97" spans="1:3">
      <c r="A97" s="52" t="s">
        <v>188</v>
      </c>
      <c r="B97" s="247">
        <v>777</v>
      </c>
      <c r="C97" s="247">
        <v>777</v>
      </c>
    </row>
    <row r="98" spans="1:3">
      <c r="A98" s="245" t="s">
        <v>189</v>
      </c>
      <c r="B98" s="247">
        <v>65</v>
      </c>
      <c r="C98" s="247">
        <v>65</v>
      </c>
    </row>
    <row r="99" spans="1:3">
      <c r="A99" s="52" t="s">
        <v>190</v>
      </c>
      <c r="B99" s="247">
        <v>65</v>
      </c>
      <c r="C99" s="247">
        <v>65</v>
      </c>
    </row>
    <row r="100" spans="1:3">
      <c r="A100" s="245" t="s">
        <v>191</v>
      </c>
      <c r="B100" s="247">
        <v>69354</v>
      </c>
      <c r="C100" s="247">
        <v>69354</v>
      </c>
    </row>
    <row r="101" spans="1:3">
      <c r="A101" s="245" t="s">
        <v>192</v>
      </c>
      <c r="B101" s="247">
        <v>152</v>
      </c>
      <c r="C101" s="247">
        <v>152</v>
      </c>
    </row>
    <row r="102" spans="1:3">
      <c r="A102" s="52" t="s">
        <v>193</v>
      </c>
      <c r="B102" s="247">
        <v>152</v>
      </c>
      <c r="C102" s="247">
        <v>152</v>
      </c>
    </row>
    <row r="103" spans="1:3">
      <c r="A103" s="245" t="s">
        <v>194</v>
      </c>
      <c r="B103" s="247">
        <v>65507</v>
      </c>
      <c r="C103" s="247">
        <v>65507</v>
      </c>
    </row>
    <row r="104" spans="1:3">
      <c r="A104" s="52" t="s">
        <v>128</v>
      </c>
      <c r="B104" s="247">
        <v>51198</v>
      </c>
      <c r="C104" s="247">
        <v>51198</v>
      </c>
    </row>
    <row r="105" spans="1:3">
      <c r="A105" s="52" t="s">
        <v>135</v>
      </c>
      <c r="B105" s="247">
        <v>1300</v>
      </c>
      <c r="C105" s="247">
        <v>1300</v>
      </c>
    </row>
    <row r="106" spans="1:3">
      <c r="A106" s="52" t="s">
        <v>195</v>
      </c>
      <c r="B106" s="247">
        <v>13009</v>
      </c>
      <c r="C106" s="247">
        <v>13009</v>
      </c>
    </row>
    <row r="107" spans="1:3">
      <c r="A107" s="245" t="s">
        <v>196</v>
      </c>
      <c r="B107" s="247">
        <v>80</v>
      </c>
      <c r="C107" s="247">
        <v>80</v>
      </c>
    </row>
    <row r="108" spans="1:3">
      <c r="A108" s="52" t="s">
        <v>197</v>
      </c>
      <c r="B108" s="247">
        <v>80</v>
      </c>
      <c r="C108" s="247">
        <v>80</v>
      </c>
    </row>
    <row r="109" spans="1:3">
      <c r="A109" s="245" t="s">
        <v>198</v>
      </c>
      <c r="B109" s="247">
        <v>304</v>
      </c>
      <c r="C109" s="247">
        <v>304</v>
      </c>
    </row>
    <row r="110" spans="1:3">
      <c r="A110" s="52" t="s">
        <v>199</v>
      </c>
      <c r="B110" s="247">
        <v>304</v>
      </c>
      <c r="C110" s="247">
        <v>304</v>
      </c>
    </row>
    <row r="111" spans="1:3">
      <c r="A111" s="245" t="s">
        <v>200</v>
      </c>
      <c r="B111" s="247">
        <v>2858</v>
      </c>
      <c r="C111" s="247">
        <v>2858</v>
      </c>
    </row>
    <row r="112" spans="1:3">
      <c r="A112" s="52" t="s">
        <v>128</v>
      </c>
      <c r="B112" s="247">
        <v>2330</v>
      </c>
      <c r="C112" s="247">
        <v>2330</v>
      </c>
    </row>
    <row r="113" spans="1:3">
      <c r="A113" s="52" t="s">
        <v>201</v>
      </c>
      <c r="B113" s="247">
        <v>134</v>
      </c>
      <c r="C113" s="247">
        <v>134</v>
      </c>
    </row>
    <row r="114" spans="1:3">
      <c r="A114" s="52" t="s">
        <v>202</v>
      </c>
      <c r="B114" s="247">
        <v>25</v>
      </c>
      <c r="C114" s="247">
        <v>25</v>
      </c>
    </row>
    <row r="115" spans="1:3">
      <c r="A115" s="52" t="s">
        <v>203</v>
      </c>
      <c r="B115" s="247">
        <v>243</v>
      </c>
      <c r="C115" s="247">
        <v>243</v>
      </c>
    </row>
    <row r="116" spans="1:3">
      <c r="A116" s="52" t="s">
        <v>204</v>
      </c>
      <c r="B116" s="247">
        <v>43</v>
      </c>
      <c r="C116" s="247">
        <v>43</v>
      </c>
    </row>
    <row r="117" spans="1:3">
      <c r="A117" s="52" t="s">
        <v>205</v>
      </c>
      <c r="B117" s="247">
        <v>7</v>
      </c>
      <c r="C117" s="247">
        <v>7</v>
      </c>
    </row>
    <row r="118" spans="1:3">
      <c r="A118" s="52" t="s">
        <v>138</v>
      </c>
      <c r="B118" s="247">
        <v>76</v>
      </c>
      <c r="C118" s="247">
        <v>76</v>
      </c>
    </row>
    <row r="119" spans="1:3">
      <c r="A119" s="249" t="s">
        <v>206</v>
      </c>
      <c r="B119" s="248">
        <v>453</v>
      </c>
      <c r="C119" s="248">
        <v>453</v>
      </c>
    </row>
    <row r="120" spans="1:3">
      <c r="A120" s="52" t="s">
        <v>207</v>
      </c>
      <c r="B120" s="247">
        <v>453</v>
      </c>
      <c r="C120" s="247">
        <v>453</v>
      </c>
    </row>
    <row r="121" spans="1:3">
      <c r="A121" s="245" t="s">
        <v>208</v>
      </c>
      <c r="B121" s="247">
        <v>197323</v>
      </c>
      <c r="C121" s="247">
        <v>197323</v>
      </c>
    </row>
    <row r="122" spans="1:3">
      <c r="A122" s="245" t="s">
        <v>209</v>
      </c>
      <c r="B122" s="247">
        <v>899</v>
      </c>
      <c r="C122" s="247">
        <v>899</v>
      </c>
    </row>
    <row r="123" spans="1:3">
      <c r="A123" s="52" t="s">
        <v>128</v>
      </c>
      <c r="B123" s="247">
        <v>899</v>
      </c>
      <c r="C123" s="247">
        <v>899</v>
      </c>
    </row>
    <row r="124" spans="1:3">
      <c r="A124" s="245" t="s">
        <v>210</v>
      </c>
      <c r="B124" s="247">
        <v>82911</v>
      </c>
      <c r="C124" s="247">
        <v>82911</v>
      </c>
    </row>
    <row r="125" spans="1:3">
      <c r="A125" s="52" t="s">
        <v>211</v>
      </c>
      <c r="B125" s="247">
        <v>14571</v>
      </c>
      <c r="C125" s="247">
        <v>14571</v>
      </c>
    </row>
    <row r="126" spans="1:3">
      <c r="A126" s="52" t="s">
        <v>212</v>
      </c>
      <c r="B126" s="247">
        <v>10368</v>
      </c>
      <c r="C126" s="247">
        <v>10368</v>
      </c>
    </row>
    <row r="127" spans="1:3">
      <c r="A127" s="52" t="s">
        <v>213</v>
      </c>
      <c r="B127" s="247">
        <v>36580</v>
      </c>
      <c r="C127" s="247">
        <v>36580</v>
      </c>
    </row>
    <row r="128" spans="1:3">
      <c r="A128" s="52" t="s">
        <v>214</v>
      </c>
      <c r="B128" s="247">
        <v>16295</v>
      </c>
      <c r="C128" s="247">
        <v>16295</v>
      </c>
    </row>
    <row r="129" spans="1:3">
      <c r="A129" s="52" t="s">
        <v>215</v>
      </c>
      <c r="B129" s="247">
        <v>5097</v>
      </c>
      <c r="C129" s="247">
        <v>5097</v>
      </c>
    </row>
    <row r="130" spans="1:3">
      <c r="A130" s="245" t="s">
        <v>216</v>
      </c>
      <c r="B130" s="247">
        <v>6083</v>
      </c>
      <c r="C130" s="247">
        <v>6083</v>
      </c>
    </row>
    <row r="131" spans="1:3">
      <c r="A131" s="52" t="s">
        <v>217</v>
      </c>
      <c r="B131" s="247">
        <v>5117</v>
      </c>
      <c r="C131" s="247">
        <v>5117</v>
      </c>
    </row>
    <row r="132" spans="1:3">
      <c r="A132" s="52" t="s">
        <v>218</v>
      </c>
      <c r="B132" s="247">
        <v>466</v>
      </c>
      <c r="C132" s="247">
        <v>466</v>
      </c>
    </row>
    <row r="133" spans="1:3">
      <c r="A133" s="52" t="s">
        <v>219</v>
      </c>
      <c r="B133" s="247">
        <v>500</v>
      </c>
      <c r="C133" s="247">
        <v>500</v>
      </c>
    </row>
    <row r="134" spans="1:3">
      <c r="A134" s="245" t="s">
        <v>220</v>
      </c>
      <c r="B134" s="247">
        <v>830</v>
      </c>
      <c r="C134" s="247">
        <v>830</v>
      </c>
    </row>
    <row r="135" spans="1:3">
      <c r="A135" s="52" t="s">
        <v>221</v>
      </c>
      <c r="B135" s="247">
        <v>830</v>
      </c>
      <c r="C135" s="247">
        <v>830</v>
      </c>
    </row>
    <row r="136" spans="1:3">
      <c r="A136" s="245" t="s">
        <v>222</v>
      </c>
      <c r="B136" s="247">
        <v>901</v>
      </c>
      <c r="C136" s="247">
        <v>901</v>
      </c>
    </row>
    <row r="137" spans="1:3">
      <c r="A137" s="52" t="s">
        <v>223</v>
      </c>
      <c r="B137" s="247">
        <v>901</v>
      </c>
      <c r="C137" s="247">
        <v>901</v>
      </c>
    </row>
    <row r="138" spans="1:3">
      <c r="A138" s="245" t="s">
        <v>224</v>
      </c>
      <c r="B138" s="247">
        <v>5699</v>
      </c>
      <c r="C138" s="247">
        <v>5699</v>
      </c>
    </row>
    <row r="139" spans="1:3">
      <c r="A139" s="52" t="s">
        <v>225</v>
      </c>
      <c r="B139" s="247">
        <v>753</v>
      </c>
      <c r="C139" s="247">
        <v>753</v>
      </c>
    </row>
    <row r="140" spans="1:3">
      <c r="A140" s="52" t="s">
        <v>226</v>
      </c>
      <c r="B140" s="247">
        <v>4946</v>
      </c>
      <c r="C140" s="247">
        <v>4946</v>
      </c>
    </row>
    <row r="141" spans="1:3">
      <c r="A141" s="245" t="s">
        <v>227</v>
      </c>
      <c r="B141" s="247">
        <v>100000</v>
      </c>
      <c r="C141" s="247">
        <v>100000</v>
      </c>
    </row>
    <row r="142" spans="1:3">
      <c r="A142" s="52" t="s">
        <v>228</v>
      </c>
      <c r="B142" s="247">
        <v>100000</v>
      </c>
      <c r="C142" s="247">
        <v>100000</v>
      </c>
    </row>
    <row r="143" spans="1:3">
      <c r="A143" s="245" t="s">
        <v>229</v>
      </c>
      <c r="B143" s="247">
        <v>24860</v>
      </c>
      <c r="C143" s="247">
        <v>24860</v>
      </c>
    </row>
    <row r="144" spans="1:3">
      <c r="A144" s="245" t="s">
        <v>230</v>
      </c>
      <c r="B144" s="247">
        <v>477</v>
      </c>
      <c r="C144" s="247">
        <v>477</v>
      </c>
    </row>
    <row r="145" spans="1:3">
      <c r="A145" s="52" t="s">
        <v>128</v>
      </c>
      <c r="B145" s="247">
        <v>477</v>
      </c>
      <c r="C145" s="247">
        <v>477</v>
      </c>
    </row>
    <row r="146" spans="1:3">
      <c r="A146" s="245" t="s">
        <v>231</v>
      </c>
      <c r="B146" s="247">
        <v>24121</v>
      </c>
      <c r="C146" s="247">
        <v>24121</v>
      </c>
    </row>
    <row r="147" spans="1:3">
      <c r="A147" s="52" t="s">
        <v>232</v>
      </c>
      <c r="B147" s="247">
        <v>5378</v>
      </c>
      <c r="C147" s="247">
        <v>5378</v>
      </c>
    </row>
    <row r="148" spans="1:3">
      <c r="A148" s="52" t="s">
        <v>233</v>
      </c>
      <c r="B148" s="247">
        <v>18743</v>
      </c>
      <c r="C148" s="247">
        <v>18743</v>
      </c>
    </row>
    <row r="149" spans="1:3">
      <c r="A149" s="245" t="s">
        <v>234</v>
      </c>
      <c r="B149" s="247">
        <v>195</v>
      </c>
      <c r="C149" s="247">
        <v>195</v>
      </c>
    </row>
    <row r="150" spans="1:3">
      <c r="A150" s="52" t="s">
        <v>235</v>
      </c>
      <c r="B150" s="247">
        <v>131</v>
      </c>
      <c r="C150" s="247">
        <v>131</v>
      </c>
    </row>
    <row r="151" spans="1:3">
      <c r="A151" s="52" t="s">
        <v>236</v>
      </c>
      <c r="B151" s="247">
        <v>64</v>
      </c>
      <c r="C151" s="247">
        <v>64</v>
      </c>
    </row>
    <row r="152" spans="1:3">
      <c r="A152" s="245" t="s">
        <v>237</v>
      </c>
      <c r="B152" s="247">
        <v>53</v>
      </c>
      <c r="C152" s="247">
        <v>53</v>
      </c>
    </row>
    <row r="153" spans="1:3">
      <c r="A153" s="52" t="s">
        <v>238</v>
      </c>
      <c r="B153" s="247">
        <v>16</v>
      </c>
      <c r="C153" s="247">
        <v>16</v>
      </c>
    </row>
    <row r="154" spans="1:3">
      <c r="A154" s="52" t="s">
        <v>239</v>
      </c>
      <c r="B154" s="247">
        <v>4</v>
      </c>
      <c r="C154" s="247">
        <v>4</v>
      </c>
    </row>
    <row r="155" spans="1:3">
      <c r="A155" s="52" t="s">
        <v>240</v>
      </c>
      <c r="B155" s="247">
        <v>33</v>
      </c>
      <c r="C155" s="247">
        <v>33</v>
      </c>
    </row>
    <row r="156" spans="1:3">
      <c r="A156" s="245" t="s">
        <v>241</v>
      </c>
      <c r="B156" s="247">
        <v>14</v>
      </c>
      <c r="C156" s="247">
        <v>14</v>
      </c>
    </row>
    <row r="157" spans="1:3">
      <c r="A157" s="52" t="s">
        <v>242</v>
      </c>
      <c r="B157" s="247">
        <v>14</v>
      </c>
      <c r="C157" s="247">
        <v>14</v>
      </c>
    </row>
    <row r="158" spans="1:3">
      <c r="A158" s="245" t="s">
        <v>243</v>
      </c>
      <c r="B158" s="247">
        <v>5027</v>
      </c>
      <c r="C158" s="247">
        <v>5027</v>
      </c>
    </row>
    <row r="159" spans="1:3">
      <c r="A159" s="245" t="s">
        <v>244</v>
      </c>
      <c r="B159" s="247">
        <v>2792</v>
      </c>
      <c r="C159" s="247">
        <v>2792</v>
      </c>
    </row>
    <row r="160" spans="1:3">
      <c r="A160" s="52" t="s">
        <v>128</v>
      </c>
      <c r="B160" s="247">
        <v>641</v>
      </c>
      <c r="C160" s="247">
        <v>641</v>
      </c>
    </row>
    <row r="161" spans="1:3">
      <c r="A161" s="52" t="s">
        <v>245</v>
      </c>
      <c r="B161" s="247">
        <v>586</v>
      </c>
      <c r="C161" s="247">
        <v>586</v>
      </c>
    </row>
    <row r="162" spans="1:3">
      <c r="A162" s="52" t="s">
        <v>246</v>
      </c>
      <c r="B162" s="247">
        <v>5</v>
      </c>
      <c r="C162" s="247">
        <v>5</v>
      </c>
    </row>
    <row r="163" spans="1:3">
      <c r="A163" s="52" t="s">
        <v>247</v>
      </c>
      <c r="B163" s="247">
        <v>1012</v>
      </c>
      <c r="C163" s="247">
        <v>1012</v>
      </c>
    </row>
    <row r="164" spans="1:3">
      <c r="A164" s="52" t="s">
        <v>248</v>
      </c>
      <c r="B164" s="247">
        <v>30</v>
      </c>
      <c r="C164" s="247">
        <v>30</v>
      </c>
    </row>
    <row r="165" spans="1:3">
      <c r="A165" s="52" t="s">
        <v>249</v>
      </c>
      <c r="B165" s="247">
        <v>21</v>
      </c>
      <c r="C165" s="247">
        <v>21</v>
      </c>
    </row>
    <row r="166" spans="1:3">
      <c r="A166" s="52" t="s">
        <v>250</v>
      </c>
      <c r="B166" s="247">
        <v>73</v>
      </c>
      <c r="C166" s="247">
        <v>73</v>
      </c>
    </row>
    <row r="167" spans="1:3">
      <c r="A167" s="52" t="s">
        <v>251</v>
      </c>
      <c r="B167" s="247">
        <v>424</v>
      </c>
      <c r="C167" s="247">
        <v>424</v>
      </c>
    </row>
    <row r="168" spans="1:3">
      <c r="A168" s="245" t="s">
        <v>252</v>
      </c>
      <c r="B168" s="247">
        <v>3</v>
      </c>
      <c r="C168" s="247">
        <v>3</v>
      </c>
    </row>
    <row r="169" spans="1:3">
      <c r="A169" s="52" t="s">
        <v>253</v>
      </c>
      <c r="B169" s="247">
        <v>3</v>
      </c>
      <c r="C169" s="247">
        <v>3</v>
      </c>
    </row>
    <row r="170" spans="1:3">
      <c r="A170" s="245" t="s">
        <v>254</v>
      </c>
      <c r="B170" s="247">
        <v>540</v>
      </c>
      <c r="C170" s="247">
        <v>540</v>
      </c>
    </row>
    <row r="171" spans="1:3">
      <c r="A171" s="52" t="s">
        <v>255</v>
      </c>
      <c r="B171" s="247">
        <v>12</v>
      </c>
      <c r="C171" s="247">
        <v>12</v>
      </c>
    </row>
    <row r="172" spans="1:3">
      <c r="A172" s="52" t="s">
        <v>256</v>
      </c>
      <c r="B172" s="247">
        <v>428</v>
      </c>
      <c r="C172" s="247">
        <v>428</v>
      </c>
    </row>
    <row r="173" spans="1:3">
      <c r="A173" s="52" t="s">
        <v>257</v>
      </c>
      <c r="B173" s="247">
        <v>100</v>
      </c>
      <c r="C173" s="247">
        <v>100</v>
      </c>
    </row>
    <row r="174" spans="1:3">
      <c r="A174" s="245" t="s">
        <v>258</v>
      </c>
      <c r="B174" s="247">
        <v>1632</v>
      </c>
      <c r="C174" s="247">
        <v>1632</v>
      </c>
    </row>
    <row r="175" spans="1:3">
      <c r="A175" s="52" t="s">
        <v>259</v>
      </c>
      <c r="B175" s="247">
        <v>1582</v>
      </c>
      <c r="C175" s="247">
        <v>1582</v>
      </c>
    </row>
    <row r="176" spans="1:3">
      <c r="A176" s="52" t="s">
        <v>260</v>
      </c>
      <c r="B176" s="247">
        <v>50</v>
      </c>
      <c r="C176" s="247">
        <v>50</v>
      </c>
    </row>
    <row r="177" spans="1:3">
      <c r="A177" s="245" t="s">
        <v>261</v>
      </c>
      <c r="B177" s="247">
        <v>60</v>
      </c>
      <c r="C177" s="247">
        <v>60</v>
      </c>
    </row>
    <row r="178" spans="1:3">
      <c r="A178" s="52" t="s">
        <v>262</v>
      </c>
      <c r="B178" s="247">
        <v>60</v>
      </c>
      <c r="C178" s="247">
        <v>60</v>
      </c>
    </row>
    <row r="179" spans="1:3">
      <c r="A179" s="245" t="s">
        <v>263</v>
      </c>
      <c r="B179" s="247">
        <v>83980</v>
      </c>
      <c r="C179" s="247">
        <v>83980</v>
      </c>
    </row>
    <row r="180" spans="1:3">
      <c r="A180" s="245" t="s">
        <v>264</v>
      </c>
      <c r="B180" s="247">
        <v>2664</v>
      </c>
      <c r="C180" s="247">
        <v>2664</v>
      </c>
    </row>
    <row r="181" spans="1:3">
      <c r="A181" s="52" t="s">
        <v>128</v>
      </c>
      <c r="B181" s="247">
        <v>896</v>
      </c>
      <c r="C181" s="247">
        <v>896</v>
      </c>
    </row>
    <row r="182" spans="1:3">
      <c r="A182" s="52" t="s">
        <v>265</v>
      </c>
      <c r="B182" s="247">
        <v>34</v>
      </c>
      <c r="C182" s="247">
        <v>34</v>
      </c>
    </row>
    <row r="183" spans="1:3">
      <c r="A183" s="52" t="s">
        <v>138</v>
      </c>
      <c r="B183" s="247">
        <v>913</v>
      </c>
      <c r="C183" s="247">
        <v>913</v>
      </c>
    </row>
    <row r="184" spans="1:3">
      <c r="A184" s="52" t="s">
        <v>266</v>
      </c>
      <c r="B184" s="247">
        <v>821</v>
      </c>
      <c r="C184" s="247">
        <v>821</v>
      </c>
    </row>
    <row r="185" spans="1:3">
      <c r="A185" s="245" t="s">
        <v>267</v>
      </c>
      <c r="B185" s="247">
        <v>9101</v>
      </c>
      <c r="C185" s="247">
        <v>9101</v>
      </c>
    </row>
    <row r="186" spans="1:3">
      <c r="A186" s="52" t="s">
        <v>128</v>
      </c>
      <c r="B186" s="247">
        <v>781</v>
      </c>
      <c r="C186" s="247">
        <v>781</v>
      </c>
    </row>
    <row r="187" spans="1:3">
      <c r="A187" s="52" t="s">
        <v>268</v>
      </c>
      <c r="B187" s="247">
        <v>85</v>
      </c>
      <c r="C187" s="247">
        <v>85</v>
      </c>
    </row>
    <row r="188" spans="1:3">
      <c r="A188" s="52" t="s">
        <v>269</v>
      </c>
      <c r="B188" s="247">
        <v>179</v>
      </c>
      <c r="C188" s="247">
        <v>179</v>
      </c>
    </row>
    <row r="189" spans="1:3">
      <c r="A189" s="52" t="s">
        <v>270</v>
      </c>
      <c r="B189" s="247">
        <v>5853</v>
      </c>
      <c r="C189" s="247">
        <v>5853</v>
      </c>
    </row>
    <row r="190" spans="1:3">
      <c r="A190" s="52" t="s">
        <v>271</v>
      </c>
      <c r="B190" s="247">
        <v>2203</v>
      </c>
      <c r="C190" s="247">
        <v>2203</v>
      </c>
    </row>
    <row r="191" spans="1:3">
      <c r="A191" s="245" t="s">
        <v>272</v>
      </c>
      <c r="B191" s="247">
        <v>47840</v>
      </c>
      <c r="C191" s="247">
        <v>47840</v>
      </c>
    </row>
    <row r="192" spans="1:3">
      <c r="A192" s="52" t="s">
        <v>273</v>
      </c>
      <c r="B192" s="247">
        <v>11404</v>
      </c>
      <c r="C192" s="247">
        <v>11404</v>
      </c>
    </row>
    <row r="193" spans="1:3">
      <c r="A193" s="52" t="s">
        <v>274</v>
      </c>
      <c r="B193" s="247">
        <v>23388</v>
      </c>
      <c r="C193" s="247">
        <v>23388</v>
      </c>
    </row>
    <row r="194" spans="1:3">
      <c r="A194" s="52" t="s">
        <v>275</v>
      </c>
      <c r="B194" s="247">
        <v>13048</v>
      </c>
      <c r="C194" s="247">
        <v>13048</v>
      </c>
    </row>
    <row r="195" spans="1:3">
      <c r="A195" s="245" t="s">
        <v>276</v>
      </c>
      <c r="B195" s="247">
        <v>3869</v>
      </c>
      <c r="C195" s="247">
        <v>3869</v>
      </c>
    </row>
    <row r="196" spans="1:3">
      <c r="A196" s="52" t="s">
        <v>277</v>
      </c>
      <c r="B196" s="247">
        <v>3194</v>
      </c>
      <c r="C196" s="247">
        <v>3194</v>
      </c>
    </row>
    <row r="197" spans="1:3">
      <c r="A197" s="52" t="s">
        <v>278</v>
      </c>
      <c r="B197" s="247">
        <v>1</v>
      </c>
      <c r="C197" s="247">
        <v>1</v>
      </c>
    </row>
    <row r="198" spans="1:3">
      <c r="A198" s="52" t="s">
        <v>279</v>
      </c>
      <c r="B198" s="247">
        <v>674</v>
      </c>
      <c r="C198" s="247">
        <v>674</v>
      </c>
    </row>
    <row r="199" spans="1:3">
      <c r="A199" s="245" t="s">
        <v>280</v>
      </c>
      <c r="B199" s="247">
        <v>1312</v>
      </c>
      <c r="C199" s="247">
        <v>1312</v>
      </c>
    </row>
    <row r="200" spans="1:3">
      <c r="A200" s="52" t="s">
        <v>281</v>
      </c>
      <c r="B200" s="247">
        <v>56</v>
      </c>
      <c r="C200" s="247">
        <v>56</v>
      </c>
    </row>
    <row r="201" spans="1:3">
      <c r="A201" s="52" t="s">
        <v>282</v>
      </c>
      <c r="B201" s="247">
        <v>5</v>
      </c>
      <c r="C201" s="247">
        <v>5</v>
      </c>
    </row>
    <row r="202" spans="1:3">
      <c r="A202" s="52" t="s">
        <v>283</v>
      </c>
      <c r="B202" s="247">
        <v>2</v>
      </c>
      <c r="C202" s="247">
        <v>2</v>
      </c>
    </row>
    <row r="203" spans="1:3">
      <c r="A203" s="52" t="s">
        <v>284</v>
      </c>
      <c r="B203" s="247">
        <v>1</v>
      </c>
      <c r="C203" s="247">
        <v>1</v>
      </c>
    </row>
    <row r="204" spans="1:3">
      <c r="A204" s="52" t="s">
        <v>285</v>
      </c>
      <c r="B204" s="247">
        <v>911</v>
      </c>
      <c r="C204" s="247">
        <v>911</v>
      </c>
    </row>
    <row r="205" spans="1:3">
      <c r="A205" s="52" t="s">
        <v>286</v>
      </c>
      <c r="B205" s="247">
        <v>337</v>
      </c>
      <c r="C205" s="247">
        <v>337</v>
      </c>
    </row>
    <row r="206" spans="1:3">
      <c r="A206" s="245" t="s">
        <v>287</v>
      </c>
      <c r="B206" s="247">
        <v>664</v>
      </c>
      <c r="C206" s="247">
        <v>664</v>
      </c>
    </row>
    <row r="207" spans="1:3">
      <c r="A207" s="52" t="s">
        <v>288</v>
      </c>
      <c r="B207" s="247">
        <v>209</v>
      </c>
      <c r="C207" s="247">
        <v>209</v>
      </c>
    </row>
    <row r="208" spans="1:3">
      <c r="A208" s="52" t="s">
        <v>289</v>
      </c>
      <c r="B208" s="247">
        <v>88</v>
      </c>
      <c r="C208" s="247">
        <v>88</v>
      </c>
    </row>
    <row r="209" spans="1:3">
      <c r="A209" s="52" t="s">
        <v>290</v>
      </c>
      <c r="B209" s="247">
        <v>30</v>
      </c>
      <c r="C209" s="247">
        <v>30</v>
      </c>
    </row>
    <row r="210" spans="1:3">
      <c r="A210" s="52" t="s">
        <v>291</v>
      </c>
      <c r="B210" s="247">
        <v>337</v>
      </c>
      <c r="C210" s="247">
        <v>337</v>
      </c>
    </row>
    <row r="211" spans="1:3">
      <c r="A211" s="245" t="s">
        <v>292</v>
      </c>
      <c r="B211" s="247">
        <v>1003</v>
      </c>
      <c r="C211" s="247">
        <v>1003</v>
      </c>
    </row>
    <row r="212" spans="1:3">
      <c r="A212" s="52" t="s">
        <v>293</v>
      </c>
      <c r="B212" s="247">
        <v>10</v>
      </c>
      <c r="C212" s="247">
        <v>10</v>
      </c>
    </row>
    <row r="213" spans="1:3">
      <c r="A213" s="52" t="s">
        <v>294</v>
      </c>
      <c r="B213" s="247">
        <v>2</v>
      </c>
      <c r="C213" s="247">
        <v>2</v>
      </c>
    </row>
    <row r="214" spans="1:3">
      <c r="A214" s="52" t="s">
        <v>295</v>
      </c>
      <c r="B214" s="247">
        <v>262</v>
      </c>
      <c r="C214" s="247">
        <v>262</v>
      </c>
    </row>
    <row r="215" spans="1:3">
      <c r="A215" s="52" t="s">
        <v>296</v>
      </c>
      <c r="B215" s="247">
        <v>352</v>
      </c>
      <c r="C215" s="247">
        <v>352</v>
      </c>
    </row>
    <row r="216" spans="1:3">
      <c r="A216" s="52" t="s">
        <v>297</v>
      </c>
      <c r="B216" s="247">
        <v>377</v>
      </c>
      <c r="C216" s="247">
        <v>377</v>
      </c>
    </row>
    <row r="217" spans="1:3">
      <c r="A217" s="245" t="s">
        <v>298</v>
      </c>
      <c r="B217" s="247">
        <v>1123</v>
      </c>
      <c r="C217" s="247">
        <v>1123</v>
      </c>
    </row>
    <row r="218" spans="1:3">
      <c r="A218" s="52" t="s">
        <v>128</v>
      </c>
      <c r="B218" s="247">
        <v>200</v>
      </c>
      <c r="C218" s="247">
        <v>200</v>
      </c>
    </row>
    <row r="219" spans="1:3">
      <c r="A219" s="52" t="s">
        <v>299</v>
      </c>
      <c r="B219" s="247">
        <v>355</v>
      </c>
      <c r="C219" s="247">
        <v>355</v>
      </c>
    </row>
    <row r="220" spans="1:3">
      <c r="A220" s="52" t="s">
        <v>300</v>
      </c>
      <c r="B220" s="247">
        <v>58</v>
      </c>
      <c r="C220" s="247">
        <v>58</v>
      </c>
    </row>
    <row r="221" spans="1:3">
      <c r="A221" s="52" t="s">
        <v>301</v>
      </c>
      <c r="B221" s="247">
        <v>12</v>
      </c>
      <c r="C221" s="247">
        <v>12</v>
      </c>
    </row>
    <row r="222" spans="1:3">
      <c r="A222" s="52" t="s">
        <v>302</v>
      </c>
      <c r="B222" s="247">
        <v>498</v>
      </c>
      <c r="C222" s="247">
        <v>498</v>
      </c>
    </row>
    <row r="223" spans="1:3">
      <c r="A223" s="245" t="s">
        <v>303</v>
      </c>
      <c r="B223" s="247">
        <v>151</v>
      </c>
      <c r="C223" s="247">
        <v>151</v>
      </c>
    </row>
    <row r="224" spans="1:3">
      <c r="A224" s="52" t="s">
        <v>128</v>
      </c>
      <c r="B224" s="247">
        <v>135</v>
      </c>
      <c r="C224" s="247">
        <v>135</v>
      </c>
    </row>
    <row r="225" spans="1:3">
      <c r="A225" s="52" t="s">
        <v>304</v>
      </c>
      <c r="B225" s="247">
        <v>16</v>
      </c>
      <c r="C225" s="247">
        <v>16</v>
      </c>
    </row>
    <row r="226" spans="1:3">
      <c r="A226" s="245" t="s">
        <v>305</v>
      </c>
      <c r="B226" s="247">
        <v>60</v>
      </c>
      <c r="C226" s="247">
        <v>60</v>
      </c>
    </row>
    <row r="227" spans="1:3">
      <c r="A227" s="52" t="s">
        <v>306</v>
      </c>
      <c r="B227" s="247">
        <v>60</v>
      </c>
      <c r="C227" s="247">
        <v>60</v>
      </c>
    </row>
    <row r="228" spans="1:3">
      <c r="A228" s="245" t="s">
        <v>307</v>
      </c>
      <c r="B228" s="247">
        <v>341</v>
      </c>
      <c r="C228" s="247">
        <v>341</v>
      </c>
    </row>
    <row r="229" spans="1:3">
      <c r="A229" s="52" t="s">
        <v>308</v>
      </c>
      <c r="B229" s="247">
        <v>159</v>
      </c>
      <c r="C229" s="247">
        <v>159</v>
      </c>
    </row>
    <row r="230" spans="1:3">
      <c r="A230" s="52" t="s">
        <v>309</v>
      </c>
      <c r="B230" s="247">
        <v>182</v>
      </c>
      <c r="C230" s="247">
        <v>182</v>
      </c>
    </row>
    <row r="231" spans="1:3">
      <c r="A231" s="245" t="s">
        <v>310</v>
      </c>
      <c r="B231" s="247">
        <v>249</v>
      </c>
      <c r="C231" s="247">
        <v>249</v>
      </c>
    </row>
    <row r="232" spans="1:3">
      <c r="A232" s="52" t="s">
        <v>311</v>
      </c>
      <c r="B232" s="247">
        <v>21</v>
      </c>
      <c r="C232" s="247">
        <v>21</v>
      </c>
    </row>
    <row r="233" spans="1:3">
      <c r="A233" s="52" t="s">
        <v>312</v>
      </c>
      <c r="B233" s="247">
        <v>228</v>
      </c>
      <c r="C233" s="247">
        <v>228</v>
      </c>
    </row>
    <row r="234" spans="1:3">
      <c r="A234" s="245" t="s">
        <v>313</v>
      </c>
      <c r="B234" s="247">
        <v>14916</v>
      </c>
      <c r="C234" s="247">
        <v>14916</v>
      </c>
    </row>
    <row r="235" spans="1:3">
      <c r="A235" s="52" t="s">
        <v>314</v>
      </c>
      <c r="B235" s="247">
        <v>14916</v>
      </c>
      <c r="C235" s="247">
        <v>14916</v>
      </c>
    </row>
    <row r="236" spans="1:3">
      <c r="A236" s="245" t="s">
        <v>315</v>
      </c>
      <c r="B236" s="247">
        <v>686</v>
      </c>
      <c r="C236" s="247">
        <v>686</v>
      </c>
    </row>
    <row r="237" spans="1:3">
      <c r="A237" s="52" t="s">
        <v>128</v>
      </c>
      <c r="B237" s="247">
        <v>281</v>
      </c>
      <c r="C237" s="247">
        <v>281</v>
      </c>
    </row>
    <row r="238" spans="1:3">
      <c r="A238" s="52" t="s">
        <v>316</v>
      </c>
      <c r="B238" s="247">
        <v>254</v>
      </c>
      <c r="C238" s="247">
        <v>254</v>
      </c>
    </row>
    <row r="239" spans="1:3">
      <c r="A239" s="52" t="s">
        <v>138</v>
      </c>
      <c r="B239" s="247">
        <v>134</v>
      </c>
      <c r="C239" s="247">
        <v>134</v>
      </c>
    </row>
    <row r="240" spans="1:3">
      <c r="A240" s="52" t="s">
        <v>317</v>
      </c>
      <c r="B240" s="247">
        <v>17</v>
      </c>
      <c r="C240" s="247">
        <v>17</v>
      </c>
    </row>
    <row r="241" spans="1:3">
      <c r="A241" s="245" t="s">
        <v>318</v>
      </c>
      <c r="B241" s="247">
        <v>1</v>
      </c>
      <c r="C241" s="247">
        <v>1</v>
      </c>
    </row>
    <row r="242" spans="1:3">
      <c r="A242" s="52" t="s">
        <v>319</v>
      </c>
      <c r="B242" s="247">
        <v>1</v>
      </c>
      <c r="C242" s="247">
        <v>1</v>
      </c>
    </row>
    <row r="243" spans="1:3">
      <c r="A243" s="245" t="s">
        <v>320</v>
      </c>
      <c r="B243" s="247">
        <v>59322</v>
      </c>
      <c r="C243" s="247">
        <v>59322</v>
      </c>
    </row>
    <row r="244" spans="1:3">
      <c r="A244" s="245" t="s">
        <v>321</v>
      </c>
      <c r="B244" s="247">
        <v>1641</v>
      </c>
      <c r="C244" s="247">
        <v>1641</v>
      </c>
    </row>
    <row r="245" spans="1:3">
      <c r="A245" s="52" t="s">
        <v>128</v>
      </c>
      <c r="B245" s="247">
        <v>1005</v>
      </c>
      <c r="C245" s="247">
        <v>1005</v>
      </c>
    </row>
    <row r="246" spans="1:3">
      <c r="A246" s="52" t="s">
        <v>322</v>
      </c>
      <c r="B246" s="247">
        <v>636</v>
      </c>
      <c r="C246" s="247">
        <v>636</v>
      </c>
    </row>
    <row r="247" spans="1:3">
      <c r="A247" s="245" t="s">
        <v>323</v>
      </c>
      <c r="B247" s="247">
        <v>10769</v>
      </c>
      <c r="C247" s="247">
        <v>10769</v>
      </c>
    </row>
    <row r="248" spans="1:3">
      <c r="A248" s="52" t="s">
        <v>324</v>
      </c>
      <c r="B248" s="247">
        <v>9213</v>
      </c>
      <c r="C248" s="247">
        <v>9213</v>
      </c>
    </row>
    <row r="249" spans="1:3">
      <c r="A249" s="52" t="s">
        <v>325</v>
      </c>
      <c r="B249" s="247">
        <v>1556</v>
      </c>
      <c r="C249" s="247">
        <v>1556</v>
      </c>
    </row>
    <row r="250" spans="1:3">
      <c r="A250" s="245" t="s">
        <v>326</v>
      </c>
      <c r="B250" s="247">
        <v>1692</v>
      </c>
      <c r="C250" s="247">
        <v>1692</v>
      </c>
    </row>
    <row r="251" spans="1:3">
      <c r="A251" s="52" t="s">
        <v>327</v>
      </c>
      <c r="B251" s="247">
        <v>891</v>
      </c>
      <c r="C251" s="247">
        <v>891</v>
      </c>
    </row>
    <row r="252" spans="1:3">
      <c r="A252" s="52" t="s">
        <v>328</v>
      </c>
      <c r="B252" s="247">
        <v>801</v>
      </c>
      <c r="C252" s="247">
        <v>801</v>
      </c>
    </row>
    <row r="253" spans="1:3">
      <c r="A253" s="245" t="s">
        <v>329</v>
      </c>
      <c r="B253" s="247">
        <v>12442</v>
      </c>
      <c r="C253" s="247">
        <v>12442</v>
      </c>
    </row>
    <row r="254" spans="1:3">
      <c r="A254" s="52" t="s">
        <v>330</v>
      </c>
      <c r="B254" s="247">
        <v>2040</v>
      </c>
      <c r="C254" s="247">
        <v>2040</v>
      </c>
    </row>
    <row r="255" spans="1:3">
      <c r="A255" s="52" t="s">
        <v>331</v>
      </c>
      <c r="B255" s="247">
        <v>816</v>
      </c>
      <c r="C255" s="247">
        <v>816</v>
      </c>
    </row>
    <row r="256" spans="1:3">
      <c r="A256" s="52" t="s">
        <v>332</v>
      </c>
      <c r="B256" s="247">
        <v>1713</v>
      </c>
      <c r="C256" s="247">
        <v>1713</v>
      </c>
    </row>
    <row r="257" spans="1:3">
      <c r="A257" s="52" t="s">
        <v>333</v>
      </c>
      <c r="B257" s="247">
        <v>720</v>
      </c>
      <c r="C257" s="247">
        <v>720</v>
      </c>
    </row>
    <row r="258" spans="1:3">
      <c r="A258" s="52" t="s">
        <v>334</v>
      </c>
      <c r="B258" s="247">
        <v>338</v>
      </c>
      <c r="C258" s="247">
        <v>338</v>
      </c>
    </row>
    <row r="259" spans="1:3">
      <c r="A259" s="52" t="s">
        <v>335</v>
      </c>
      <c r="B259" s="247">
        <v>6806</v>
      </c>
      <c r="C259" s="247">
        <v>6806</v>
      </c>
    </row>
    <row r="260" spans="1:3">
      <c r="A260" s="52" t="s">
        <v>336</v>
      </c>
      <c r="B260" s="247">
        <v>9</v>
      </c>
      <c r="C260" s="247">
        <v>9</v>
      </c>
    </row>
    <row r="261" spans="1:3">
      <c r="A261" s="245" t="s">
        <v>337</v>
      </c>
      <c r="B261" s="247">
        <v>11</v>
      </c>
      <c r="C261" s="247">
        <v>11</v>
      </c>
    </row>
    <row r="262" spans="1:3">
      <c r="A262" s="52" t="s">
        <v>338</v>
      </c>
      <c r="B262" s="247">
        <v>2</v>
      </c>
      <c r="C262" s="247">
        <v>2</v>
      </c>
    </row>
    <row r="263" spans="1:3">
      <c r="A263" s="52" t="s">
        <v>339</v>
      </c>
      <c r="B263" s="247">
        <v>9</v>
      </c>
      <c r="C263" s="247">
        <v>9</v>
      </c>
    </row>
    <row r="264" spans="1:3">
      <c r="A264" s="245" t="s">
        <v>340</v>
      </c>
      <c r="B264" s="247">
        <v>5081</v>
      </c>
      <c r="C264" s="247">
        <v>5081</v>
      </c>
    </row>
    <row r="265" spans="1:3">
      <c r="A265" s="52" t="s">
        <v>341</v>
      </c>
      <c r="B265" s="247">
        <v>5081</v>
      </c>
      <c r="C265" s="247">
        <v>5081</v>
      </c>
    </row>
    <row r="266" spans="1:3">
      <c r="A266" s="245" t="s">
        <v>342</v>
      </c>
      <c r="B266" s="247">
        <v>9217</v>
      </c>
      <c r="C266" s="247">
        <v>9217</v>
      </c>
    </row>
    <row r="267" spans="1:3">
      <c r="A267" s="52" t="s">
        <v>343</v>
      </c>
      <c r="B267" s="247">
        <v>3407</v>
      </c>
      <c r="C267" s="247">
        <v>3407</v>
      </c>
    </row>
    <row r="268" spans="1:3">
      <c r="A268" s="52" t="s">
        <v>344</v>
      </c>
      <c r="B268" s="247">
        <v>4167</v>
      </c>
      <c r="C268" s="247">
        <v>4167</v>
      </c>
    </row>
    <row r="269" spans="1:3">
      <c r="A269" s="52" t="s">
        <v>345</v>
      </c>
      <c r="B269" s="247">
        <v>1156</v>
      </c>
      <c r="C269" s="247">
        <v>1156</v>
      </c>
    </row>
    <row r="270" spans="1:3">
      <c r="A270" s="52" t="s">
        <v>346</v>
      </c>
      <c r="B270" s="247">
        <v>487</v>
      </c>
      <c r="C270" s="247">
        <v>487</v>
      </c>
    </row>
    <row r="271" spans="1:3">
      <c r="A271" s="245" t="s">
        <v>347</v>
      </c>
      <c r="B271" s="247">
        <v>16599</v>
      </c>
      <c r="C271" s="247">
        <v>16599</v>
      </c>
    </row>
    <row r="272" spans="1:3">
      <c r="A272" s="52" t="s">
        <v>348</v>
      </c>
      <c r="B272" s="247">
        <v>16599</v>
      </c>
      <c r="C272" s="247">
        <v>16599</v>
      </c>
    </row>
    <row r="273" spans="1:3">
      <c r="A273" s="245" t="s">
        <v>349</v>
      </c>
      <c r="B273" s="247">
        <v>1347</v>
      </c>
      <c r="C273" s="247">
        <v>1347</v>
      </c>
    </row>
    <row r="274" spans="1:3">
      <c r="A274" s="52" t="s">
        <v>350</v>
      </c>
      <c r="B274" s="247">
        <v>1347</v>
      </c>
      <c r="C274" s="247">
        <v>1347</v>
      </c>
    </row>
    <row r="275" spans="1:3">
      <c r="A275" s="245" t="s">
        <v>351</v>
      </c>
      <c r="B275" s="247">
        <v>176</v>
      </c>
      <c r="C275" s="247">
        <v>176</v>
      </c>
    </row>
    <row r="276" spans="1:3">
      <c r="A276" s="52" t="s">
        <v>352</v>
      </c>
      <c r="B276" s="247">
        <v>176</v>
      </c>
      <c r="C276" s="247">
        <v>176</v>
      </c>
    </row>
    <row r="277" spans="1:3">
      <c r="A277" s="245" t="s">
        <v>353</v>
      </c>
      <c r="B277" s="247">
        <v>310</v>
      </c>
      <c r="C277" s="247">
        <v>310</v>
      </c>
    </row>
    <row r="278" spans="1:3">
      <c r="A278" s="52" t="s">
        <v>128</v>
      </c>
      <c r="B278" s="247">
        <v>123</v>
      </c>
      <c r="C278" s="247">
        <v>123</v>
      </c>
    </row>
    <row r="279" spans="1:3">
      <c r="A279" s="52" t="s">
        <v>138</v>
      </c>
      <c r="B279" s="247">
        <v>101</v>
      </c>
      <c r="C279" s="247">
        <v>101</v>
      </c>
    </row>
    <row r="280" spans="1:3">
      <c r="A280" s="52" t="s">
        <v>354</v>
      </c>
      <c r="B280" s="247">
        <v>86</v>
      </c>
      <c r="C280" s="247">
        <v>86</v>
      </c>
    </row>
    <row r="281" spans="1:3">
      <c r="A281" s="245" t="s">
        <v>355</v>
      </c>
      <c r="B281" s="247">
        <v>20</v>
      </c>
      <c r="C281" s="247">
        <v>20</v>
      </c>
    </row>
    <row r="282" spans="1:3">
      <c r="A282" s="52" t="s">
        <v>356</v>
      </c>
      <c r="B282" s="247">
        <v>20</v>
      </c>
      <c r="C282" s="247">
        <v>20</v>
      </c>
    </row>
    <row r="283" spans="1:3">
      <c r="A283" s="245" t="s">
        <v>357</v>
      </c>
      <c r="B283" s="247">
        <v>17</v>
      </c>
      <c r="C283" s="247">
        <v>17</v>
      </c>
    </row>
    <row r="284" spans="1:3">
      <c r="A284" s="52" t="s">
        <v>358</v>
      </c>
      <c r="B284" s="247">
        <v>17</v>
      </c>
      <c r="C284" s="247">
        <v>17</v>
      </c>
    </row>
    <row r="285" spans="1:3">
      <c r="A285" s="245" t="s">
        <v>359</v>
      </c>
      <c r="B285" s="247">
        <v>5485</v>
      </c>
      <c r="C285" s="247">
        <v>5485</v>
      </c>
    </row>
    <row r="286" spans="1:3">
      <c r="A286" s="245" t="s">
        <v>360</v>
      </c>
      <c r="B286" s="247">
        <v>1597</v>
      </c>
      <c r="C286" s="247">
        <v>1597</v>
      </c>
    </row>
    <row r="287" spans="1:3">
      <c r="A287" s="52" t="s">
        <v>128</v>
      </c>
      <c r="B287" s="247">
        <v>1552</v>
      </c>
      <c r="C287" s="247">
        <v>1552</v>
      </c>
    </row>
    <row r="288" spans="1:3">
      <c r="A288" s="52" t="s">
        <v>361</v>
      </c>
      <c r="B288" s="247">
        <v>15</v>
      </c>
      <c r="C288" s="247">
        <v>15</v>
      </c>
    </row>
    <row r="289" spans="1:3">
      <c r="A289" s="52" t="s">
        <v>362</v>
      </c>
      <c r="B289" s="247">
        <v>30</v>
      </c>
      <c r="C289" s="247">
        <v>30</v>
      </c>
    </row>
    <row r="290" spans="1:3">
      <c r="A290" s="245" t="s">
        <v>363</v>
      </c>
      <c r="B290" s="247">
        <v>4</v>
      </c>
      <c r="C290" s="247">
        <v>4</v>
      </c>
    </row>
    <row r="291" spans="1:3">
      <c r="A291" s="52" t="s">
        <v>364</v>
      </c>
      <c r="B291" s="247">
        <v>4</v>
      </c>
      <c r="C291" s="247">
        <v>4</v>
      </c>
    </row>
    <row r="292" spans="1:3">
      <c r="A292" s="245" t="s">
        <v>365</v>
      </c>
      <c r="B292" s="247">
        <v>3002</v>
      </c>
      <c r="C292" s="247">
        <v>3002</v>
      </c>
    </row>
    <row r="293" spans="1:3">
      <c r="A293" s="52" t="s">
        <v>366</v>
      </c>
      <c r="B293" s="247">
        <v>2781</v>
      </c>
      <c r="C293" s="247">
        <v>2781</v>
      </c>
    </row>
    <row r="294" spans="1:3">
      <c r="A294" s="52" t="s">
        <v>367</v>
      </c>
      <c r="B294" s="247">
        <v>73</v>
      </c>
      <c r="C294" s="247">
        <v>73</v>
      </c>
    </row>
    <row r="295" spans="1:3">
      <c r="A295" s="52" t="s">
        <v>368</v>
      </c>
      <c r="B295" s="247">
        <v>7</v>
      </c>
      <c r="C295" s="247">
        <v>7</v>
      </c>
    </row>
    <row r="296" spans="1:3">
      <c r="A296" s="52" t="s">
        <v>369</v>
      </c>
      <c r="B296" s="247">
        <v>49</v>
      </c>
      <c r="C296" s="247">
        <v>49</v>
      </c>
    </row>
    <row r="297" spans="1:3">
      <c r="A297" s="52" t="s">
        <v>370</v>
      </c>
      <c r="B297" s="247">
        <v>92</v>
      </c>
      <c r="C297" s="247">
        <v>92</v>
      </c>
    </row>
    <row r="298" spans="1:3">
      <c r="A298" s="245" t="s">
        <v>371</v>
      </c>
      <c r="B298" s="247">
        <v>24</v>
      </c>
      <c r="C298" s="247">
        <v>24</v>
      </c>
    </row>
    <row r="299" spans="1:3">
      <c r="A299" s="52" t="s">
        <v>372</v>
      </c>
      <c r="B299" s="247">
        <v>24</v>
      </c>
      <c r="C299" s="247">
        <v>24</v>
      </c>
    </row>
    <row r="300" spans="1:3">
      <c r="A300" s="245" t="s">
        <v>373</v>
      </c>
      <c r="B300" s="247">
        <v>858</v>
      </c>
      <c r="C300" s="247">
        <v>858</v>
      </c>
    </row>
    <row r="301" spans="1:3">
      <c r="A301" s="52" t="s">
        <v>374</v>
      </c>
      <c r="B301" s="247">
        <v>736</v>
      </c>
      <c r="C301" s="247">
        <v>736</v>
      </c>
    </row>
    <row r="302" spans="1:3">
      <c r="A302" s="52" t="s">
        <v>375</v>
      </c>
      <c r="B302" s="247">
        <v>122</v>
      </c>
      <c r="C302" s="247">
        <v>122</v>
      </c>
    </row>
    <row r="303" spans="1:3">
      <c r="A303" s="245" t="s">
        <v>376</v>
      </c>
      <c r="B303" s="247">
        <v>472230</v>
      </c>
      <c r="C303" s="247">
        <v>451530</v>
      </c>
    </row>
    <row r="304" spans="1:3">
      <c r="A304" s="245" t="s">
        <v>377</v>
      </c>
      <c r="B304" s="247">
        <v>10115</v>
      </c>
      <c r="C304" s="247">
        <v>10115</v>
      </c>
    </row>
    <row r="305" spans="1:3">
      <c r="A305" s="52" t="s">
        <v>128</v>
      </c>
      <c r="B305" s="247">
        <v>2610</v>
      </c>
      <c r="C305" s="247">
        <v>2610</v>
      </c>
    </row>
    <row r="306" spans="1:3">
      <c r="A306" s="52" t="s">
        <v>378</v>
      </c>
      <c r="B306" s="247">
        <v>102</v>
      </c>
      <c r="C306" s="247">
        <v>102</v>
      </c>
    </row>
    <row r="307" spans="1:3">
      <c r="A307" s="52" t="s">
        <v>379</v>
      </c>
      <c r="B307" s="247">
        <v>7403</v>
      </c>
      <c r="C307" s="247">
        <v>7403</v>
      </c>
    </row>
    <row r="308" spans="1:3">
      <c r="A308" s="245" t="s">
        <v>380</v>
      </c>
      <c r="B308" s="247">
        <v>55592</v>
      </c>
      <c r="C308" s="247">
        <v>55592</v>
      </c>
    </row>
    <row r="309" spans="1:3">
      <c r="A309" s="52" t="s">
        <v>381</v>
      </c>
      <c r="B309" s="247">
        <v>39110</v>
      </c>
      <c r="C309" s="247">
        <v>39110</v>
      </c>
    </row>
    <row r="310" spans="1:3">
      <c r="A310" s="52" t="s">
        <v>382</v>
      </c>
      <c r="B310" s="247">
        <v>16482</v>
      </c>
      <c r="C310" s="247">
        <v>16482</v>
      </c>
    </row>
    <row r="311" spans="1:3">
      <c r="A311" s="245" t="s">
        <v>383</v>
      </c>
      <c r="B311" s="247">
        <v>13191</v>
      </c>
      <c r="C311" s="247">
        <v>13191</v>
      </c>
    </row>
    <row r="312" spans="1:3">
      <c r="A312" s="52" t="s">
        <v>384</v>
      </c>
      <c r="B312" s="247">
        <v>13191</v>
      </c>
      <c r="C312" s="247">
        <v>13191</v>
      </c>
    </row>
    <row r="313" spans="1:3">
      <c r="A313" s="245" t="s">
        <v>385</v>
      </c>
      <c r="B313" s="247">
        <v>987</v>
      </c>
      <c r="C313" s="247">
        <v>987</v>
      </c>
    </row>
    <row r="314" spans="1:3">
      <c r="A314" s="52" t="s">
        <v>386</v>
      </c>
      <c r="B314" s="247">
        <v>987</v>
      </c>
      <c r="C314" s="247">
        <v>987</v>
      </c>
    </row>
    <row r="315" spans="1:3">
      <c r="A315" s="245" t="s">
        <v>387</v>
      </c>
      <c r="B315" s="247">
        <v>392345</v>
      </c>
      <c r="C315" s="247">
        <v>371645</v>
      </c>
    </row>
    <row r="316" spans="1:3">
      <c r="A316" s="52" t="s">
        <v>388</v>
      </c>
      <c r="B316" s="247">
        <v>392345</v>
      </c>
      <c r="C316" s="247">
        <v>371645</v>
      </c>
    </row>
    <row r="317" spans="1:3">
      <c r="A317" s="245" t="s">
        <v>389</v>
      </c>
      <c r="B317" s="247">
        <v>41301</v>
      </c>
      <c r="C317" s="247">
        <v>41301</v>
      </c>
    </row>
    <row r="318" spans="1:3">
      <c r="A318" s="245" t="s">
        <v>390</v>
      </c>
      <c r="B318" s="247">
        <v>6704</v>
      </c>
      <c r="C318" s="247">
        <v>6704</v>
      </c>
    </row>
    <row r="319" spans="1:3">
      <c r="A319" s="52" t="s">
        <v>128</v>
      </c>
      <c r="B319" s="247">
        <v>775</v>
      </c>
      <c r="C319" s="247">
        <v>775</v>
      </c>
    </row>
    <row r="320" spans="1:3">
      <c r="A320" s="52" t="s">
        <v>138</v>
      </c>
      <c r="B320" s="247">
        <v>2545</v>
      </c>
      <c r="C320" s="247">
        <v>2545</v>
      </c>
    </row>
    <row r="321" spans="1:3">
      <c r="A321" s="52" t="s">
        <v>391</v>
      </c>
      <c r="B321" s="247">
        <v>611</v>
      </c>
      <c r="C321" s="247">
        <v>611</v>
      </c>
    </row>
    <row r="322" spans="1:3">
      <c r="A322" s="52" t="s">
        <v>392</v>
      </c>
      <c r="B322" s="247">
        <v>470</v>
      </c>
      <c r="C322" s="247">
        <v>470</v>
      </c>
    </row>
    <row r="323" spans="1:3">
      <c r="A323" s="52" t="s">
        <v>393</v>
      </c>
      <c r="B323" s="247">
        <v>200</v>
      </c>
      <c r="C323" s="247">
        <v>200</v>
      </c>
    </row>
    <row r="324" spans="1:3">
      <c r="A324" s="52" t="s">
        <v>394</v>
      </c>
      <c r="B324" s="247">
        <v>60</v>
      </c>
      <c r="C324" s="247">
        <v>60</v>
      </c>
    </row>
    <row r="325" spans="1:3">
      <c r="A325" s="52" t="s">
        <v>395</v>
      </c>
      <c r="B325" s="247">
        <v>92</v>
      </c>
      <c r="C325" s="247">
        <v>92</v>
      </c>
    </row>
    <row r="326" spans="1:3">
      <c r="A326" s="52" t="s">
        <v>396</v>
      </c>
      <c r="B326" s="247">
        <v>90</v>
      </c>
      <c r="C326" s="247">
        <v>90</v>
      </c>
    </row>
    <row r="327" spans="1:3">
      <c r="A327" s="52" t="s">
        <v>397</v>
      </c>
      <c r="B327" s="247">
        <v>1490</v>
      </c>
      <c r="C327" s="247">
        <v>1490</v>
      </c>
    </row>
    <row r="328" spans="1:3">
      <c r="A328" s="52" t="s">
        <v>398</v>
      </c>
      <c r="B328" s="247">
        <v>70</v>
      </c>
      <c r="C328" s="247">
        <v>70</v>
      </c>
    </row>
    <row r="329" spans="1:3">
      <c r="A329" s="52" t="s">
        <v>399</v>
      </c>
      <c r="B329" s="247">
        <v>119</v>
      </c>
      <c r="C329" s="247">
        <v>119</v>
      </c>
    </row>
    <row r="330" spans="1:3">
      <c r="A330" s="52" t="s">
        <v>400</v>
      </c>
      <c r="B330" s="247">
        <v>10</v>
      </c>
      <c r="C330" s="247">
        <v>10</v>
      </c>
    </row>
    <row r="331" spans="1:3">
      <c r="A331" s="52" t="s">
        <v>401</v>
      </c>
      <c r="B331" s="247">
        <v>172</v>
      </c>
      <c r="C331" s="247">
        <v>172</v>
      </c>
    </row>
    <row r="332" spans="1:3">
      <c r="A332" s="245" t="s">
        <v>402</v>
      </c>
      <c r="B332" s="247">
        <v>6677</v>
      </c>
      <c r="C332" s="247">
        <v>6677</v>
      </c>
    </row>
    <row r="333" spans="1:3">
      <c r="A333" s="52" t="s">
        <v>403</v>
      </c>
      <c r="B333" s="247">
        <v>6670</v>
      </c>
      <c r="C333" s="247">
        <v>6670</v>
      </c>
    </row>
    <row r="334" spans="1:3">
      <c r="A334" s="52" t="s">
        <v>404</v>
      </c>
      <c r="B334" s="247">
        <v>7</v>
      </c>
      <c r="C334" s="247">
        <v>7</v>
      </c>
    </row>
    <row r="335" spans="1:3">
      <c r="A335" s="245" t="s">
        <v>405</v>
      </c>
      <c r="B335" s="247">
        <v>23541</v>
      </c>
      <c r="C335" s="247">
        <v>23541</v>
      </c>
    </row>
    <row r="336" spans="1:3">
      <c r="A336" s="52" t="s">
        <v>128</v>
      </c>
      <c r="B336" s="247">
        <v>753</v>
      </c>
      <c r="C336" s="247">
        <v>753</v>
      </c>
    </row>
    <row r="337" spans="1:3">
      <c r="A337" s="52" t="s">
        <v>406</v>
      </c>
      <c r="B337" s="247">
        <v>4451</v>
      </c>
      <c r="C337" s="247">
        <v>4451</v>
      </c>
    </row>
    <row r="338" spans="1:3">
      <c r="A338" s="52" t="s">
        <v>407</v>
      </c>
      <c r="B338" s="247">
        <v>4002</v>
      </c>
      <c r="C338" s="247">
        <v>4002</v>
      </c>
    </row>
    <row r="339" spans="1:3">
      <c r="A339" s="52" t="s">
        <v>408</v>
      </c>
      <c r="B339" s="247">
        <v>37</v>
      </c>
      <c r="C339" s="247">
        <v>37</v>
      </c>
    </row>
    <row r="340" spans="1:3">
      <c r="A340" s="52" t="s">
        <v>409</v>
      </c>
      <c r="B340" s="247">
        <v>110</v>
      </c>
      <c r="C340" s="247">
        <v>110</v>
      </c>
    </row>
    <row r="341" spans="1:3">
      <c r="A341" s="52" t="s">
        <v>410</v>
      </c>
      <c r="B341" s="247">
        <v>25</v>
      </c>
      <c r="C341" s="247">
        <v>25</v>
      </c>
    </row>
    <row r="342" spans="1:3">
      <c r="A342" s="52" t="s">
        <v>411</v>
      </c>
      <c r="B342" s="247">
        <v>50</v>
      </c>
      <c r="C342" s="247">
        <v>50</v>
      </c>
    </row>
    <row r="343" spans="1:3">
      <c r="A343" s="52" t="s">
        <v>412</v>
      </c>
      <c r="B343" s="247">
        <v>44</v>
      </c>
      <c r="C343" s="247">
        <v>44</v>
      </c>
    </row>
    <row r="344" spans="1:3">
      <c r="A344" s="52" t="s">
        <v>413</v>
      </c>
      <c r="B344" s="247">
        <v>30</v>
      </c>
      <c r="C344" s="247">
        <v>30</v>
      </c>
    </row>
    <row r="345" spans="1:3">
      <c r="A345" s="52" t="s">
        <v>414</v>
      </c>
      <c r="B345" s="247">
        <v>2</v>
      </c>
      <c r="C345" s="247">
        <v>2</v>
      </c>
    </row>
    <row r="346" spans="1:3">
      <c r="A346" s="52" t="s">
        <v>415</v>
      </c>
      <c r="B346" s="247">
        <v>14037</v>
      </c>
      <c r="C346" s="247">
        <v>14037</v>
      </c>
    </row>
    <row r="347" spans="1:3">
      <c r="A347" s="245" t="s">
        <v>416</v>
      </c>
      <c r="B347" s="247">
        <v>23</v>
      </c>
      <c r="C347" s="247">
        <v>23</v>
      </c>
    </row>
    <row r="348" spans="1:3">
      <c r="A348" s="52" t="s">
        <v>417</v>
      </c>
      <c r="B348" s="247">
        <v>23</v>
      </c>
      <c r="C348" s="247">
        <v>23</v>
      </c>
    </row>
    <row r="349" spans="1:3">
      <c r="A349" s="245" t="s">
        <v>418</v>
      </c>
      <c r="B349" s="247">
        <v>21</v>
      </c>
      <c r="C349" s="247">
        <v>21</v>
      </c>
    </row>
    <row r="350" spans="1:3">
      <c r="A350" s="52" t="s">
        <v>419</v>
      </c>
      <c r="B350" s="247">
        <v>21</v>
      </c>
      <c r="C350" s="247">
        <v>21</v>
      </c>
    </row>
    <row r="351" spans="1:3">
      <c r="A351" s="245" t="s">
        <v>420</v>
      </c>
      <c r="B351" s="247">
        <v>4294</v>
      </c>
      <c r="C351" s="247">
        <v>4294</v>
      </c>
    </row>
    <row r="352" spans="1:3">
      <c r="A352" s="52" t="s">
        <v>421</v>
      </c>
      <c r="B352" s="247">
        <v>79</v>
      </c>
      <c r="C352" s="247">
        <v>79</v>
      </c>
    </row>
    <row r="353" spans="1:3">
      <c r="A353" s="52" t="s">
        <v>422</v>
      </c>
      <c r="B353" s="247">
        <v>1153</v>
      </c>
      <c r="C353" s="247">
        <v>1153</v>
      </c>
    </row>
    <row r="354" spans="1:3">
      <c r="A354" s="52" t="s">
        <v>423</v>
      </c>
      <c r="B354" s="247">
        <v>3062</v>
      </c>
      <c r="C354" s="247">
        <v>3062</v>
      </c>
    </row>
    <row r="355" spans="1:3">
      <c r="A355" s="245" t="s">
        <v>424</v>
      </c>
      <c r="B355" s="247">
        <v>41</v>
      </c>
      <c r="C355" s="247">
        <v>41</v>
      </c>
    </row>
    <row r="356" spans="1:3">
      <c r="A356" s="52" t="s">
        <v>425</v>
      </c>
      <c r="B356" s="247">
        <v>41</v>
      </c>
      <c r="C356" s="247">
        <v>41</v>
      </c>
    </row>
    <row r="357" spans="1:3">
      <c r="A357" s="245" t="s">
        <v>426</v>
      </c>
      <c r="B357" s="247">
        <v>13543</v>
      </c>
      <c r="C357" s="247">
        <v>13543</v>
      </c>
    </row>
    <row r="358" spans="1:3">
      <c r="A358" s="245" t="s">
        <v>427</v>
      </c>
      <c r="B358" s="247">
        <v>13482</v>
      </c>
      <c r="C358" s="247">
        <v>13482</v>
      </c>
    </row>
    <row r="359" spans="1:3">
      <c r="A359" s="52" t="s">
        <v>128</v>
      </c>
      <c r="B359" s="247">
        <v>579</v>
      </c>
      <c r="C359" s="247">
        <v>579</v>
      </c>
    </row>
    <row r="360" spans="1:3">
      <c r="A360" s="52" t="s">
        <v>428</v>
      </c>
      <c r="B360" s="247">
        <v>3337</v>
      </c>
      <c r="C360" s="247">
        <v>3337</v>
      </c>
    </row>
    <row r="361" spans="1:3">
      <c r="A361" s="52" t="s">
        <v>429</v>
      </c>
      <c r="B361" s="247">
        <v>753</v>
      </c>
      <c r="C361" s="247">
        <v>753</v>
      </c>
    </row>
    <row r="362" spans="1:3">
      <c r="A362" s="52" t="s">
        <v>430</v>
      </c>
      <c r="B362" s="247">
        <v>8813</v>
      </c>
      <c r="C362" s="247">
        <v>8813</v>
      </c>
    </row>
    <row r="363" spans="1:3">
      <c r="A363" s="245" t="s">
        <v>431</v>
      </c>
      <c r="B363" s="247">
        <v>61</v>
      </c>
      <c r="C363" s="247">
        <v>61</v>
      </c>
    </row>
    <row r="364" spans="1:3">
      <c r="A364" s="52" t="s">
        <v>432</v>
      </c>
      <c r="B364" s="247">
        <v>61</v>
      </c>
      <c r="C364" s="247">
        <v>61</v>
      </c>
    </row>
    <row r="365" spans="1:3">
      <c r="A365" s="245" t="s">
        <v>433</v>
      </c>
      <c r="B365" s="247">
        <v>123708</v>
      </c>
      <c r="C365" s="247">
        <v>123708</v>
      </c>
    </row>
    <row r="366" spans="1:3">
      <c r="A366" s="245" t="s">
        <v>434</v>
      </c>
      <c r="B366" s="248">
        <v>89226</v>
      </c>
      <c r="C366" s="248">
        <v>89226</v>
      </c>
    </row>
    <row r="367" spans="1:3">
      <c r="A367" s="52" t="s">
        <v>128</v>
      </c>
      <c r="B367" s="247">
        <v>226</v>
      </c>
      <c r="C367" s="247">
        <v>226</v>
      </c>
    </row>
    <row r="368" spans="1:3">
      <c r="A368" s="52" t="s">
        <v>435</v>
      </c>
      <c r="B368" s="247">
        <v>89000</v>
      </c>
      <c r="C368" s="247">
        <v>89000</v>
      </c>
    </row>
    <row r="369" spans="1:3">
      <c r="A369" s="245" t="s">
        <v>436</v>
      </c>
      <c r="B369" s="247">
        <v>20854</v>
      </c>
      <c r="C369" s="247">
        <v>20854</v>
      </c>
    </row>
    <row r="370" spans="1:3">
      <c r="A370" s="52" t="s">
        <v>437</v>
      </c>
      <c r="B370" s="247">
        <v>538</v>
      </c>
      <c r="C370" s="247">
        <v>538</v>
      </c>
    </row>
    <row r="371" spans="1:3">
      <c r="A371" s="52" t="s">
        <v>438</v>
      </c>
      <c r="B371" s="247">
        <v>20316</v>
      </c>
      <c r="C371" s="247">
        <v>20316</v>
      </c>
    </row>
    <row r="372" spans="1:3">
      <c r="A372" s="245" t="s">
        <v>439</v>
      </c>
      <c r="B372" s="247">
        <v>13628</v>
      </c>
      <c r="C372" s="247">
        <v>13628</v>
      </c>
    </row>
    <row r="373" spans="1:3">
      <c r="A373" s="52" t="s">
        <v>440</v>
      </c>
      <c r="B373" s="247">
        <v>13628</v>
      </c>
      <c r="C373" s="247">
        <v>13628</v>
      </c>
    </row>
    <row r="374" spans="1:3">
      <c r="A374" s="245" t="s">
        <v>441</v>
      </c>
      <c r="B374" s="247">
        <v>11195</v>
      </c>
      <c r="C374" s="247">
        <v>11195</v>
      </c>
    </row>
    <row r="375" spans="1:3">
      <c r="A375" s="245" t="s">
        <v>442</v>
      </c>
      <c r="B375" s="247">
        <v>302</v>
      </c>
      <c r="C375" s="247">
        <v>302</v>
      </c>
    </row>
    <row r="376" spans="1:3">
      <c r="A376" s="52" t="s">
        <v>128</v>
      </c>
      <c r="B376" s="247">
        <v>243</v>
      </c>
      <c r="C376" s="247">
        <v>243</v>
      </c>
    </row>
    <row r="377" spans="1:3">
      <c r="A377" s="52" t="s">
        <v>443</v>
      </c>
      <c r="B377" s="247">
        <v>59</v>
      </c>
      <c r="C377" s="247">
        <v>59</v>
      </c>
    </row>
    <row r="378" spans="1:3">
      <c r="A378" s="245" t="s">
        <v>444</v>
      </c>
      <c r="B378" s="247">
        <v>105</v>
      </c>
      <c r="C378" s="247">
        <v>105</v>
      </c>
    </row>
    <row r="379" spans="1:3">
      <c r="A379" s="52" t="s">
        <v>445</v>
      </c>
      <c r="B379" s="247">
        <v>105</v>
      </c>
      <c r="C379" s="247">
        <v>105</v>
      </c>
    </row>
    <row r="380" spans="1:3">
      <c r="A380" s="245" t="s">
        <v>446</v>
      </c>
      <c r="B380" s="247">
        <v>10788</v>
      </c>
      <c r="C380" s="247">
        <v>10788</v>
      </c>
    </row>
    <row r="381" spans="1:3">
      <c r="A381" s="52" t="s">
        <v>447</v>
      </c>
      <c r="B381" s="247">
        <v>10788</v>
      </c>
      <c r="C381" s="247">
        <v>10788</v>
      </c>
    </row>
    <row r="382" spans="1:3">
      <c r="A382" s="245" t="s">
        <v>448</v>
      </c>
      <c r="B382" s="247">
        <v>223</v>
      </c>
      <c r="C382" s="247">
        <v>223</v>
      </c>
    </row>
    <row r="383" spans="1:3">
      <c r="A383" s="245" t="s">
        <v>449</v>
      </c>
      <c r="B383" s="247">
        <v>200</v>
      </c>
      <c r="C383" s="247">
        <v>200</v>
      </c>
    </row>
    <row r="384" spans="1:3">
      <c r="A384" s="52" t="s">
        <v>128</v>
      </c>
      <c r="B384" s="247">
        <v>200</v>
      </c>
      <c r="C384" s="247">
        <v>200</v>
      </c>
    </row>
    <row r="385" spans="1:3">
      <c r="A385" s="245" t="s">
        <v>450</v>
      </c>
      <c r="B385" s="247">
        <v>23</v>
      </c>
      <c r="C385" s="247">
        <v>23</v>
      </c>
    </row>
    <row r="386" spans="1:3">
      <c r="A386" s="52" t="s">
        <v>451</v>
      </c>
      <c r="B386" s="247">
        <v>23</v>
      </c>
      <c r="C386" s="247">
        <v>23</v>
      </c>
    </row>
    <row r="387" spans="1:3">
      <c r="A387" s="245" t="s">
        <v>452</v>
      </c>
      <c r="B387" s="247">
        <v>989</v>
      </c>
      <c r="C387" s="247">
        <v>989</v>
      </c>
    </row>
    <row r="388" spans="1:3">
      <c r="A388" s="245" t="s">
        <v>453</v>
      </c>
      <c r="B388" s="247">
        <v>940</v>
      </c>
      <c r="C388" s="247">
        <v>940</v>
      </c>
    </row>
    <row r="389" spans="1:3">
      <c r="A389" s="245" t="s">
        <v>454</v>
      </c>
      <c r="B389" s="247">
        <v>49</v>
      </c>
      <c r="C389" s="247">
        <v>49</v>
      </c>
    </row>
    <row r="390" spans="1:3">
      <c r="A390" s="245" t="s">
        <v>455</v>
      </c>
      <c r="B390" s="247">
        <v>5585</v>
      </c>
      <c r="C390" s="247">
        <v>5585</v>
      </c>
    </row>
    <row r="391" spans="1:3">
      <c r="A391" s="245" t="s">
        <v>456</v>
      </c>
      <c r="B391" s="247">
        <v>4870</v>
      </c>
      <c r="C391" s="247">
        <v>4870</v>
      </c>
    </row>
    <row r="392" spans="1:3">
      <c r="A392" s="52" t="s">
        <v>128</v>
      </c>
      <c r="B392" s="247">
        <v>950</v>
      </c>
      <c r="C392" s="247">
        <v>950</v>
      </c>
    </row>
    <row r="393" spans="1:3">
      <c r="A393" s="52" t="s">
        <v>457</v>
      </c>
      <c r="B393" s="247">
        <v>1632</v>
      </c>
      <c r="C393" s="247">
        <v>1632</v>
      </c>
    </row>
    <row r="394" spans="1:3">
      <c r="A394" s="52" t="s">
        <v>138</v>
      </c>
      <c r="B394" s="247">
        <v>1888</v>
      </c>
      <c r="C394" s="247">
        <v>1888</v>
      </c>
    </row>
    <row r="395" spans="1:3">
      <c r="A395" s="52" t="s">
        <v>458</v>
      </c>
      <c r="B395" s="247">
        <v>400</v>
      </c>
      <c r="C395" s="247">
        <v>400</v>
      </c>
    </row>
    <row r="396" spans="1:3">
      <c r="A396" s="245" t="s">
        <v>459</v>
      </c>
      <c r="B396" s="247">
        <v>715</v>
      </c>
      <c r="C396" s="247">
        <v>715</v>
      </c>
    </row>
    <row r="397" spans="1:3">
      <c r="A397" s="52" t="s">
        <v>128</v>
      </c>
      <c r="B397" s="247">
        <v>98</v>
      </c>
      <c r="C397" s="247">
        <v>98</v>
      </c>
    </row>
    <row r="398" spans="1:3">
      <c r="A398" s="52" t="s">
        <v>460</v>
      </c>
      <c r="B398" s="247">
        <v>198</v>
      </c>
      <c r="C398" s="247">
        <v>198</v>
      </c>
    </row>
    <row r="399" spans="1:3">
      <c r="A399" s="52" t="s">
        <v>461</v>
      </c>
      <c r="B399" s="247">
        <v>207</v>
      </c>
      <c r="C399" s="247">
        <v>207</v>
      </c>
    </row>
    <row r="400" spans="1:3">
      <c r="A400" s="52" t="s">
        <v>462</v>
      </c>
      <c r="B400" s="247">
        <v>212</v>
      </c>
      <c r="C400" s="247">
        <v>212</v>
      </c>
    </row>
    <row r="401" spans="1:3">
      <c r="A401" s="245" t="s">
        <v>463</v>
      </c>
      <c r="B401" s="247">
        <v>20322</v>
      </c>
      <c r="C401" s="247">
        <v>20322</v>
      </c>
    </row>
    <row r="402" spans="1:3">
      <c r="A402" s="245" t="s">
        <v>464</v>
      </c>
      <c r="B402" s="247">
        <v>9293</v>
      </c>
      <c r="C402" s="247">
        <v>9293</v>
      </c>
    </row>
    <row r="403" spans="1:3">
      <c r="A403" s="52" t="s">
        <v>465</v>
      </c>
      <c r="B403" s="247">
        <v>939</v>
      </c>
      <c r="C403" s="247">
        <v>939</v>
      </c>
    </row>
    <row r="404" spans="1:3">
      <c r="A404" s="52" t="s">
        <v>466</v>
      </c>
      <c r="B404" s="247">
        <v>1230</v>
      </c>
      <c r="C404" s="247">
        <v>1230</v>
      </c>
    </row>
    <row r="405" spans="1:3">
      <c r="A405" s="52" t="s">
        <v>467</v>
      </c>
      <c r="B405" s="247">
        <v>7124</v>
      </c>
      <c r="C405" s="247">
        <v>7124</v>
      </c>
    </row>
    <row r="406" spans="1:3">
      <c r="A406" s="245" t="s">
        <v>468</v>
      </c>
      <c r="B406" s="247">
        <v>11029</v>
      </c>
      <c r="C406" s="247">
        <v>11029</v>
      </c>
    </row>
    <row r="407" spans="1:3">
      <c r="A407" s="52" t="s">
        <v>469</v>
      </c>
      <c r="B407" s="247">
        <v>11029</v>
      </c>
      <c r="C407" s="247">
        <v>11029</v>
      </c>
    </row>
    <row r="408" spans="1:3">
      <c r="A408" s="245" t="s">
        <v>470</v>
      </c>
      <c r="B408" s="247">
        <v>1900</v>
      </c>
      <c r="C408" s="247">
        <v>1900</v>
      </c>
    </row>
    <row r="409" spans="1:3">
      <c r="A409" s="245" t="s">
        <v>471</v>
      </c>
      <c r="B409" s="247">
        <v>1148</v>
      </c>
      <c r="C409" s="247">
        <v>1148</v>
      </c>
    </row>
    <row r="410" spans="1:3">
      <c r="A410" s="52" t="s">
        <v>472</v>
      </c>
      <c r="B410" s="247">
        <v>1140</v>
      </c>
      <c r="C410" s="247">
        <v>1140</v>
      </c>
    </row>
    <row r="411" spans="1:3">
      <c r="A411" s="52" t="s">
        <v>473</v>
      </c>
      <c r="B411" s="247">
        <v>8</v>
      </c>
      <c r="C411" s="247">
        <v>8</v>
      </c>
    </row>
    <row r="412" spans="1:3">
      <c r="A412" s="245" t="s">
        <v>474</v>
      </c>
      <c r="B412" s="247">
        <v>553</v>
      </c>
      <c r="C412" s="247">
        <v>553</v>
      </c>
    </row>
    <row r="413" spans="1:3">
      <c r="A413" s="52" t="s">
        <v>475</v>
      </c>
      <c r="B413" s="247">
        <v>553</v>
      </c>
      <c r="C413" s="247">
        <v>553</v>
      </c>
    </row>
    <row r="414" spans="1:3">
      <c r="A414" s="245" t="s">
        <v>476</v>
      </c>
      <c r="B414" s="247">
        <v>199</v>
      </c>
      <c r="C414" s="247">
        <v>199</v>
      </c>
    </row>
    <row r="415" spans="1:3">
      <c r="A415" s="52" t="s">
        <v>477</v>
      </c>
      <c r="B415" s="247">
        <v>199</v>
      </c>
      <c r="C415" s="247">
        <v>199</v>
      </c>
    </row>
    <row r="416" spans="1:3">
      <c r="A416" s="245" t="s">
        <v>478</v>
      </c>
      <c r="B416" s="247">
        <v>11417</v>
      </c>
      <c r="C416" s="247">
        <v>11417</v>
      </c>
    </row>
    <row r="417" spans="1:3">
      <c r="A417" s="245" t="s">
        <v>479</v>
      </c>
      <c r="B417" s="247">
        <v>2593</v>
      </c>
      <c r="C417" s="247">
        <v>2593</v>
      </c>
    </row>
    <row r="418" spans="1:3">
      <c r="A418" s="52" t="s">
        <v>128</v>
      </c>
      <c r="B418" s="247">
        <v>1157</v>
      </c>
      <c r="C418" s="247">
        <v>1157</v>
      </c>
    </row>
    <row r="419" spans="1:3">
      <c r="A419" s="52" t="s">
        <v>480</v>
      </c>
      <c r="B419" s="247">
        <v>203</v>
      </c>
      <c r="C419" s="247">
        <v>203</v>
      </c>
    </row>
    <row r="420" spans="1:3">
      <c r="A420" s="52" t="s">
        <v>481</v>
      </c>
      <c r="B420" s="247">
        <v>1050</v>
      </c>
      <c r="C420" s="247">
        <v>1050</v>
      </c>
    </row>
    <row r="421" spans="1:3">
      <c r="A421" s="52" t="s">
        <v>482</v>
      </c>
      <c r="B421" s="247">
        <v>7</v>
      </c>
      <c r="C421" s="247">
        <v>7</v>
      </c>
    </row>
    <row r="422" spans="1:3">
      <c r="A422" s="52" t="s">
        <v>138</v>
      </c>
      <c r="B422" s="247">
        <v>156</v>
      </c>
      <c r="C422" s="247">
        <v>156</v>
      </c>
    </row>
    <row r="423" spans="1:3">
      <c r="A423" s="52" t="s">
        <v>483</v>
      </c>
      <c r="B423" s="247">
        <v>20</v>
      </c>
      <c r="C423" s="247">
        <v>20</v>
      </c>
    </row>
    <row r="424" spans="1:3">
      <c r="A424" s="245" t="s">
        <v>484</v>
      </c>
      <c r="B424" s="247">
        <v>8824</v>
      </c>
      <c r="C424" s="247">
        <v>8824</v>
      </c>
    </row>
    <row r="425" spans="1:3">
      <c r="A425" s="52" t="s">
        <v>128</v>
      </c>
      <c r="B425" s="247">
        <v>8824</v>
      </c>
      <c r="C425" s="247">
        <v>8824</v>
      </c>
    </row>
    <row r="426" spans="1:3">
      <c r="A426" s="245" t="s">
        <v>485</v>
      </c>
      <c r="B426" s="246">
        <v>17</v>
      </c>
      <c r="C426" s="246">
        <v>17</v>
      </c>
    </row>
    <row r="427" spans="1:3">
      <c r="A427" s="245" t="s">
        <v>486</v>
      </c>
      <c r="B427" s="247">
        <v>17</v>
      </c>
      <c r="C427" s="247">
        <v>17</v>
      </c>
    </row>
    <row r="428" spans="1:3">
      <c r="A428" s="52" t="s">
        <v>487</v>
      </c>
      <c r="B428" s="247">
        <v>17</v>
      </c>
      <c r="C428" s="247">
        <v>17</v>
      </c>
    </row>
    <row r="429" spans="1:3">
      <c r="A429" s="245" t="s">
        <v>488</v>
      </c>
      <c r="B429" s="247">
        <v>2736</v>
      </c>
      <c r="C429" s="247">
        <v>2736</v>
      </c>
    </row>
    <row r="430" spans="1:3">
      <c r="A430" s="245" t="s">
        <v>489</v>
      </c>
      <c r="B430" s="247">
        <v>2736</v>
      </c>
      <c r="C430" s="247">
        <v>2736</v>
      </c>
    </row>
    <row r="431" spans="1:3">
      <c r="A431" s="52" t="s">
        <v>490</v>
      </c>
      <c r="B431" s="247">
        <v>2736</v>
      </c>
      <c r="C431" s="247">
        <v>2736</v>
      </c>
    </row>
    <row r="432" spans="1:3">
      <c r="A432" s="245" t="s">
        <v>491</v>
      </c>
      <c r="B432" s="247">
        <v>3</v>
      </c>
      <c r="C432" s="247">
        <v>3</v>
      </c>
    </row>
    <row r="433" spans="1:3">
      <c r="A433" s="245" t="s">
        <v>492</v>
      </c>
      <c r="B433" s="247">
        <v>3</v>
      </c>
      <c r="C433" s="247">
        <v>3</v>
      </c>
    </row>
  </sheetData>
  <mergeCells count="1">
    <mergeCell ref="A1:C1"/>
  </mergeCells>
  <printOptions horizontalCentered="true"/>
  <pageMargins left="0.75" right="0.75" top="0.39" bottom="0.79" header="0.51" footer="0.5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38</vt:i4>
      </vt:variant>
    </vt:vector>
  </HeadingPairs>
  <TitlesOfParts>
    <vt:vector size="38" baseType="lpstr">
      <vt:lpstr>BCJVAVU</vt:lpstr>
      <vt:lpstr>总</vt:lpstr>
      <vt:lpstr>目录</vt:lpstr>
      <vt:lpstr>一般公共预算</vt:lpstr>
      <vt:lpstr>全区收入</vt:lpstr>
      <vt:lpstr>全区支出</vt:lpstr>
      <vt:lpstr>区级收入</vt:lpstr>
      <vt:lpstr>区级支出</vt:lpstr>
      <vt:lpstr>功能明细（2021年预计执行）</vt:lpstr>
      <vt:lpstr>功能明细（2022年预算）</vt:lpstr>
      <vt:lpstr>政府经济科目</vt:lpstr>
      <vt:lpstr>区对镇转移支付</vt:lpstr>
      <vt:lpstr>转移支付明细表</vt:lpstr>
      <vt:lpstr>一般债务</vt:lpstr>
      <vt:lpstr>政府性基金预算</vt:lpstr>
      <vt:lpstr>8全区收入</vt:lpstr>
      <vt:lpstr>9全区支出</vt:lpstr>
      <vt:lpstr>区本级收入</vt:lpstr>
      <vt:lpstr>区本级支出</vt:lpstr>
      <vt:lpstr>区级支出明细</vt:lpstr>
      <vt:lpstr>基金转移支付</vt:lpstr>
      <vt:lpstr>基金转移支付明细表</vt:lpstr>
      <vt:lpstr>专项债务</vt:lpstr>
      <vt:lpstr>社会保险基金预算</vt:lpstr>
      <vt:lpstr>收入</vt:lpstr>
      <vt:lpstr>支出</vt:lpstr>
      <vt:lpstr>收入 区本级</vt:lpstr>
      <vt:lpstr>支出 区本级</vt:lpstr>
      <vt:lpstr>国有资本经营预算</vt:lpstr>
      <vt:lpstr>收入　</vt:lpstr>
      <vt:lpstr>支出　　</vt:lpstr>
      <vt:lpstr>收入　 (区本级)</vt:lpstr>
      <vt:lpstr>支出（区本级）</vt:lpstr>
      <vt:lpstr>区本级明细</vt:lpstr>
      <vt:lpstr>国有资本经营预算转移支付</vt:lpstr>
      <vt:lpstr>国有资本经营预算转移支付明细表</vt:lpstr>
      <vt:lpstr>政府债务</vt:lpstr>
      <vt:lpstr>债务还本付息情况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cp:revision>1</cp:revision>
  <dcterms:created xsi:type="dcterms:W3CDTF">2016-12-03T08:33:00Z</dcterms:created>
  <cp:lastPrinted>2016-06-01T07:13:00Z</cp:lastPrinted>
  <dcterms:modified xsi:type="dcterms:W3CDTF">2024-04-29T16:48:49Z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ubyTemplateID">
    <vt:lpwstr>14</vt:lpwstr>
  </property>
  <property fmtid="{D5CDD505-2E9C-101B-9397-08002B2CF9AE}" pid="4" name="ICV">
    <vt:lpwstr>6060E1C0A6E441DC81ED9811C9D9D784</vt:lpwstr>
  </property>
</Properties>
</file>